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9135" activeTab="0"/>
  </bookViews>
  <sheets>
    <sheet name=" I rok" sheetId="1" r:id="rId1"/>
  </sheets>
  <definedNames>
    <definedName name="_xlnm.Print_Area" localSheetId="0">' I rok'!$A$1:$Y$63</definedName>
  </definedNames>
  <calcPr fullCalcOnLoad="1"/>
</workbook>
</file>

<file path=xl/sharedStrings.xml><?xml version="1.0" encoding="utf-8"?>
<sst xmlns="http://schemas.openxmlformats.org/spreadsheetml/2006/main" count="146" uniqueCount="132">
  <si>
    <t>Egz</t>
  </si>
  <si>
    <t>Godziny zajęć</t>
  </si>
  <si>
    <t>I rok</t>
  </si>
  <si>
    <t>II rok</t>
  </si>
  <si>
    <t>III rok</t>
  </si>
  <si>
    <t>Lp.</t>
  </si>
  <si>
    <t>Nazwa przedmiotu</t>
  </si>
  <si>
    <t>po</t>
  </si>
  <si>
    <t>sem.</t>
  </si>
  <si>
    <t>Razem</t>
  </si>
  <si>
    <t>Wykład</t>
  </si>
  <si>
    <t>Ćw. labor.</t>
  </si>
  <si>
    <t>Wychowanie fizyczne</t>
  </si>
  <si>
    <t>Fizyka</t>
  </si>
  <si>
    <t>Technologia wody i ścieków</t>
  </si>
  <si>
    <t>Liczba egzaminów</t>
  </si>
  <si>
    <t>w</t>
  </si>
  <si>
    <t>ćw.</t>
  </si>
  <si>
    <t xml:space="preserve">Ćw. audytor. </t>
  </si>
  <si>
    <t xml:space="preserve"> </t>
  </si>
  <si>
    <t>semestr 1</t>
  </si>
  <si>
    <t>semestr 6</t>
  </si>
  <si>
    <t>semestr 5</t>
  </si>
  <si>
    <t>semestr 4</t>
  </si>
  <si>
    <t>semestr 3</t>
  </si>
  <si>
    <t>semestr 2</t>
  </si>
  <si>
    <t>semestr 7</t>
  </si>
  <si>
    <t>IV rok</t>
  </si>
  <si>
    <t>RAZEM</t>
  </si>
  <si>
    <t>PRAKTYKI:</t>
  </si>
  <si>
    <t>Seminaria dyplomowe</t>
  </si>
  <si>
    <t>PLAN STUDIÓW STACJONARNYCH PIERWSZEGO STOPNIA - INŻYNIERSKICH</t>
  </si>
  <si>
    <t>Biologia i ekologia</t>
  </si>
  <si>
    <t xml:space="preserve">Ochrona środowiska </t>
  </si>
  <si>
    <t>Mechanika płynów</t>
  </si>
  <si>
    <t>Materiałoznawstwo</t>
  </si>
  <si>
    <t>Informatyczne podstawy projektowania</t>
  </si>
  <si>
    <t>Podstawy termodynamiki technicznej</t>
  </si>
  <si>
    <t>Gospodarka wodna</t>
  </si>
  <si>
    <t>Mechanika i wytrzymałość materiałów</t>
  </si>
  <si>
    <t>Budownictwo</t>
  </si>
  <si>
    <t xml:space="preserve">Wodociągi </t>
  </si>
  <si>
    <t xml:space="preserve">Kanalizacja </t>
  </si>
  <si>
    <t xml:space="preserve">Urządzenia do uzdatniania wody i oczyszczania ścieków </t>
  </si>
  <si>
    <t>Praca dyplomowa</t>
  </si>
  <si>
    <t xml:space="preserve">Projekt inżynierski </t>
  </si>
  <si>
    <t>Mikrobiologia sanitarna</t>
  </si>
  <si>
    <t>Instalacje wodociągowo-kanalizacyjne i gazowe</t>
  </si>
  <si>
    <t>Rysunek techniczny  z elem. geometrii wykreśl.</t>
  </si>
  <si>
    <t>Ochrona powietrza</t>
  </si>
  <si>
    <r>
      <t xml:space="preserve">Kierunek studiów:  </t>
    </r>
    <r>
      <rPr>
        <b/>
        <sz val="10"/>
        <rFont val="Arial"/>
        <family val="2"/>
      </rPr>
      <t>Inżynieria środowiska</t>
    </r>
  </si>
  <si>
    <t>Przedmiot humanistyczny (3)</t>
  </si>
  <si>
    <t>Podstawy nauk o Ziemi</t>
  </si>
  <si>
    <t>Gospodarka wodno-ściekowa w przemyśle</t>
  </si>
  <si>
    <t>ECTS</t>
  </si>
  <si>
    <t>Technologia robót inżynierskich</t>
  </si>
  <si>
    <t>Gleboznawstwo i rekultywacja gleb</t>
  </si>
  <si>
    <t>Hydrologia</t>
  </si>
  <si>
    <t>Ćw. teren.</t>
  </si>
  <si>
    <r>
      <t>zrb      buna</t>
    </r>
    <r>
      <rPr>
        <b/>
        <sz val="10"/>
        <rFont val="Arial"/>
        <family val="2"/>
      </rPr>
      <t>*</t>
    </r>
  </si>
  <si>
    <t>*   - zajęcia realizowane bez bezpośredniego udziału nauczyciela akademickiego;</t>
  </si>
  <si>
    <r>
      <t xml:space="preserve">Specjalność:           </t>
    </r>
    <r>
      <rPr>
        <b/>
        <sz val="10"/>
        <rFont val="Arial"/>
        <family val="2"/>
      </rPr>
      <t>Inżynieria komunalna</t>
    </r>
  </si>
  <si>
    <t>Chemia</t>
  </si>
  <si>
    <t>Ogrzewnictwo</t>
  </si>
  <si>
    <t>Wentylacja i  klimatyzacja</t>
  </si>
  <si>
    <t>KODY</t>
  </si>
  <si>
    <t>2+2</t>
  </si>
  <si>
    <t>Język obcy</t>
  </si>
  <si>
    <t>11.1-49-A01</t>
  </si>
  <si>
    <t>11.3-49-O10</t>
  </si>
  <si>
    <t>07.2-49-C82</t>
  </si>
  <si>
    <t>07.2-49-C83</t>
  </si>
  <si>
    <t>14.1-49-F01…..</t>
  </si>
  <si>
    <t>08.3-49-O09</t>
  </si>
  <si>
    <t>09.9-49-O01..08</t>
  </si>
  <si>
    <t>07.2-49-B01</t>
  </si>
  <si>
    <t>07.4-49-B02</t>
  </si>
  <si>
    <t>06.7-49-A12</t>
  </si>
  <si>
    <t>06.4-49-A13</t>
  </si>
  <si>
    <t>06.9-49-B03</t>
  </si>
  <si>
    <t>06.9-49-B05</t>
  </si>
  <si>
    <t>06.9-49-B06</t>
  </si>
  <si>
    <t>07.2-49-B07</t>
  </si>
  <si>
    <t>06.9-49-B08</t>
  </si>
  <si>
    <t>06.9-49-B09</t>
  </si>
  <si>
    <t>07.4-49-B10</t>
  </si>
  <si>
    <t>06.9-49-C01</t>
  </si>
  <si>
    <t>06.9-49-C02</t>
  </si>
  <si>
    <t>06.9-49-C03</t>
  </si>
  <si>
    <t>06.9-49-C04</t>
  </si>
  <si>
    <t>06.9-49-C05</t>
  </si>
  <si>
    <t>06.9-49-C06</t>
  </si>
  <si>
    <t>06.9-49-D01</t>
  </si>
  <si>
    <t>06.92-49-D02</t>
  </si>
  <si>
    <t>06.9-49-D03</t>
  </si>
  <si>
    <t>Recykling odpadów</t>
  </si>
  <si>
    <t>Systemy oczyszczania miast, utrzymanie zieleni</t>
  </si>
  <si>
    <t>1+1</t>
  </si>
  <si>
    <t>1+1+1+2</t>
  </si>
  <si>
    <t>1+1+1</t>
  </si>
  <si>
    <t>Analiza wody i ścieków</t>
  </si>
  <si>
    <t>13.3-49-C07</t>
  </si>
  <si>
    <t>Matematyka I</t>
  </si>
  <si>
    <t>Matematyka II</t>
  </si>
  <si>
    <t>11.1-49-A02</t>
  </si>
  <si>
    <t>13.2-49-A03</t>
  </si>
  <si>
    <t>13.3-49-A04</t>
  </si>
  <si>
    <t>13.1-49-A05</t>
  </si>
  <si>
    <t>13.4-49-A06</t>
  </si>
  <si>
    <t>07.2-49-A07</t>
  </si>
  <si>
    <t>06.9-49-A08</t>
  </si>
  <si>
    <t>11.3-49-A09</t>
  </si>
  <si>
    <t>13.9-49-A10</t>
  </si>
  <si>
    <t>06.9-49-A11</t>
  </si>
  <si>
    <t>06.7-49-A14</t>
  </si>
  <si>
    <t>07.4-49-A15</t>
  </si>
  <si>
    <t>13.0-49-A16</t>
  </si>
  <si>
    <t>Technologia informacyjna</t>
  </si>
  <si>
    <t>2+2+2+2</t>
  </si>
  <si>
    <t>Przedmioty do wyboru (6)</t>
  </si>
  <si>
    <t>2+2+2+2+2+2</t>
  </si>
  <si>
    <r>
      <t>Przedmioty do wyboru (</t>
    </r>
    <r>
      <rPr>
        <sz val="10"/>
        <rFont val="Arial"/>
        <family val="2"/>
      </rPr>
      <t>4)</t>
    </r>
    <r>
      <rPr>
        <sz val="10"/>
        <rFont val="Arial"/>
        <family val="2"/>
      </rPr>
      <t xml:space="preserve"> </t>
    </r>
  </si>
  <si>
    <r>
      <t>Przedmioty do wyboru (</t>
    </r>
    <r>
      <rPr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</si>
  <si>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Unieszkodliwianie odpadów komunalnych</t>
  </si>
  <si>
    <t>Gospodarka osadami ściekowymi</t>
  </si>
  <si>
    <t>Technologie biopaliiw</t>
  </si>
  <si>
    <r>
      <t xml:space="preserve">a) wod.-kan. i komunalna: po </t>
    </r>
    <r>
      <rPr>
        <b/>
        <sz val="10"/>
        <rFont val="Arial"/>
        <family val="2"/>
      </rPr>
      <t>IV</t>
    </r>
    <r>
      <rPr>
        <sz val="10"/>
        <rFont val="Arial"/>
        <family val="0"/>
      </rPr>
      <t xml:space="preserve"> sem., 2 tyg. każda</t>
    </r>
  </si>
  <si>
    <r>
      <t>b) wykonawcza:  po</t>
    </r>
    <r>
      <rPr>
        <b/>
        <sz val="10"/>
        <rFont val="Arial"/>
        <family val="2"/>
      </rPr>
      <t xml:space="preserve"> VI </t>
    </r>
    <r>
      <rPr>
        <sz val="10"/>
        <rFont val="Arial"/>
        <family val="0"/>
      </rPr>
      <t>sem. 3 tyg.</t>
    </r>
  </si>
  <si>
    <t xml:space="preserve">                   D</t>
  </si>
  <si>
    <t xml:space="preserve">                    D</t>
  </si>
  <si>
    <t>(Uchwała Rady Wydziału z dnia 24.04.2008 roku, zmiany w planie Uchwała RW 21.04.2011r.)</t>
  </si>
  <si>
    <r>
      <t xml:space="preserve">obowiązujący w roku akademickim </t>
    </r>
    <r>
      <rPr>
        <b/>
        <sz val="10"/>
        <rFont val="Arial"/>
        <family val="2"/>
      </rPr>
      <t>2012/2013</t>
    </r>
    <r>
      <rPr>
        <sz val="10"/>
        <rFont val="Arial"/>
        <family val="2"/>
      </rPr>
      <t xml:space="preserve"> na</t>
    </r>
    <r>
      <rPr>
        <b/>
        <sz val="10"/>
        <rFont val="Arial"/>
        <family val="2"/>
      </rPr>
      <t xml:space="preserve"> IV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roku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</si>
</sst>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0"/>
      <name val="Arial"/>
      <family val="2"/>
    </font>
    <font>
      <sz val="10"/>
      <color indexed="10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top" wrapText="1"/>
      <protection locked="0"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/>
    </xf>
    <xf numFmtId="0" fontId="0" fillId="0" borderId="15" xfId="0" applyFont="1" applyBorder="1" applyAlignment="1" applyProtection="1">
      <alignment horizontal="center" vertical="top" wrapText="1"/>
      <protection/>
    </xf>
    <xf numFmtId="0" fontId="0" fillId="0" borderId="16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0" borderId="18" xfId="0" applyFont="1" applyFill="1" applyBorder="1" applyAlignment="1" applyProtection="1">
      <alignment horizontal="center" vertical="top" wrapText="1"/>
      <protection/>
    </xf>
    <xf numFmtId="0" fontId="0" fillId="0" borderId="22" xfId="0" applyFont="1" applyFill="1" applyBorder="1" applyAlignment="1" applyProtection="1">
      <alignment horizontal="center" vertical="top" wrapText="1"/>
      <protection/>
    </xf>
    <xf numFmtId="0" fontId="0" fillId="0" borderId="23" xfId="0" applyFont="1" applyFill="1" applyBorder="1" applyAlignment="1" applyProtection="1">
      <alignment horizontal="center" vertical="top" wrapText="1"/>
      <protection/>
    </xf>
    <xf numFmtId="0" fontId="0" fillId="0" borderId="18" xfId="0" applyFont="1" applyFill="1" applyBorder="1" applyAlignment="1" applyProtection="1">
      <alignment horizontal="center" wrapTex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center"/>
      <protection locked="0"/>
    </xf>
    <xf numFmtId="2" fontId="13" fillId="0" borderId="18" xfId="0" applyNumberFormat="1" applyFont="1" applyFill="1" applyBorder="1" applyAlignment="1" applyProtection="1">
      <alignment horizontal="center" vertical="top" wrapText="1"/>
      <protection/>
    </xf>
    <xf numFmtId="2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0" fillId="33" borderId="24" xfId="0" applyFont="1" applyFill="1" applyBorder="1" applyAlignment="1" applyProtection="1">
      <alignment horizontal="center" vertical="top" wrapText="1"/>
      <protection locked="0"/>
    </xf>
    <xf numFmtId="0" fontId="0" fillId="33" borderId="24" xfId="0" applyFont="1" applyFill="1" applyBorder="1" applyAlignment="1" applyProtection="1">
      <alignment horizontal="left" vertical="top" wrapText="1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25" xfId="0" applyFont="1" applyFill="1" applyBorder="1" applyAlignment="1" applyProtection="1">
      <alignment horizontal="center" vertical="top" wrapText="1"/>
      <protection locked="0"/>
    </xf>
    <xf numFmtId="0" fontId="0" fillId="33" borderId="26" xfId="0" applyFont="1" applyFill="1" applyBorder="1" applyAlignment="1" applyProtection="1">
      <alignment horizontal="center" vertical="top" wrapText="1"/>
      <protection locked="0"/>
    </xf>
    <xf numFmtId="0" fontId="0" fillId="33" borderId="27" xfId="0" applyFont="1" applyFill="1" applyBorder="1" applyAlignment="1" applyProtection="1">
      <alignment horizontal="center" vertical="top" wrapText="1"/>
      <protection locked="0"/>
    </xf>
    <xf numFmtId="0" fontId="0" fillId="33" borderId="28" xfId="0" applyFont="1" applyFill="1" applyBorder="1" applyAlignment="1" applyProtection="1">
      <alignment horizontal="center" vertical="top" wrapText="1"/>
      <protection locked="0"/>
    </xf>
    <xf numFmtId="0" fontId="0" fillId="34" borderId="0" xfId="0" applyFill="1" applyAlignment="1" applyProtection="1">
      <alignment horizontal="center"/>
      <protection locked="0"/>
    </xf>
    <xf numFmtId="0" fontId="1" fillId="33" borderId="27" xfId="0" applyFont="1" applyFill="1" applyBorder="1" applyAlignment="1" applyProtection="1">
      <alignment horizontal="center" vertical="top" wrapText="1"/>
      <protection locked="0"/>
    </xf>
    <xf numFmtId="0" fontId="1" fillId="33" borderId="24" xfId="0" applyFont="1" applyFill="1" applyBorder="1" applyAlignment="1" applyProtection="1">
      <alignment horizontal="center" vertical="top" wrapText="1"/>
      <protection locked="0"/>
    </xf>
    <xf numFmtId="0" fontId="1" fillId="33" borderId="25" xfId="0" applyFont="1" applyFill="1" applyBorder="1" applyAlignment="1" applyProtection="1">
      <alignment horizontal="center" vertical="top" wrapText="1"/>
      <protection locked="0"/>
    </xf>
    <xf numFmtId="0" fontId="0" fillId="33" borderId="24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center"/>
    </xf>
    <xf numFmtId="0" fontId="2" fillId="33" borderId="27" xfId="0" applyFont="1" applyFill="1" applyBorder="1" applyAlignment="1" applyProtection="1">
      <alignment horizontal="center" vertical="top" wrapText="1"/>
      <protection locked="0"/>
    </xf>
    <xf numFmtId="0" fontId="2" fillId="33" borderId="24" xfId="0" applyFont="1" applyFill="1" applyBorder="1" applyAlignment="1" applyProtection="1">
      <alignment horizontal="center" vertical="top" wrapText="1"/>
      <protection locked="0"/>
    </xf>
    <xf numFmtId="0" fontId="2" fillId="33" borderId="25" xfId="0" applyFont="1" applyFill="1" applyBorder="1" applyAlignment="1" applyProtection="1">
      <alignment horizontal="center" vertical="top" wrapText="1"/>
      <protection locked="0"/>
    </xf>
    <xf numFmtId="0" fontId="13" fillId="33" borderId="28" xfId="0" applyFont="1" applyFill="1" applyBorder="1" applyAlignment="1" applyProtection="1">
      <alignment horizontal="center" vertical="top" wrapText="1"/>
      <protection locked="0"/>
    </xf>
    <xf numFmtId="0" fontId="0" fillId="33" borderId="24" xfId="0" applyFont="1" applyFill="1" applyBorder="1" applyAlignment="1" applyProtection="1">
      <alignment horizontal="left" vertical="top" wrapText="1"/>
      <protection locked="0"/>
    </xf>
    <xf numFmtId="0" fontId="1" fillId="33" borderId="27" xfId="0" applyFont="1" applyFill="1" applyBorder="1" applyAlignment="1" applyProtection="1">
      <alignment horizontal="center" vertical="center" wrapText="1"/>
      <protection locked="0"/>
    </xf>
    <xf numFmtId="0" fontId="1" fillId="33" borderId="25" xfId="0" applyFont="1" applyFill="1" applyBorder="1" applyAlignment="1" applyProtection="1">
      <alignment horizontal="center" vertical="center" wrapText="1"/>
      <protection locked="0"/>
    </xf>
    <xf numFmtId="0" fontId="14" fillId="33" borderId="24" xfId="0" applyFont="1" applyFill="1" applyBorder="1" applyAlignment="1" applyProtection="1">
      <alignment horizontal="left" vertical="top" wrapText="1"/>
      <protection locked="0"/>
    </xf>
    <xf numFmtId="0" fontId="0" fillId="33" borderId="17" xfId="0" applyFont="1" applyFill="1" applyBorder="1" applyAlignment="1" applyProtection="1">
      <alignment horizontal="center" vertical="top" wrapText="1"/>
      <protection locked="0"/>
    </xf>
    <xf numFmtId="0" fontId="0" fillId="33" borderId="28" xfId="0" applyFont="1" applyFill="1" applyBorder="1" applyAlignment="1" applyProtection="1">
      <alignment horizontal="center" vertical="top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0" fillId="33" borderId="24" xfId="0" applyFont="1" applyFill="1" applyBorder="1" applyAlignment="1" applyProtection="1">
      <alignment horizontal="center" vertical="top" wrapText="1"/>
      <protection locked="0"/>
    </xf>
    <xf numFmtId="0" fontId="0" fillId="0" borderId="28" xfId="0" applyFont="1" applyFill="1" applyBorder="1" applyAlignment="1" applyProtection="1">
      <alignment horizontal="center" vertical="top" wrapText="1"/>
      <protection locked="0"/>
    </xf>
    <xf numFmtId="0" fontId="0" fillId="0" borderId="26" xfId="0" applyFont="1" applyFill="1" applyBorder="1" applyAlignment="1" applyProtection="1">
      <alignment horizontal="center" vertical="top" wrapText="1"/>
      <protection locked="0"/>
    </xf>
    <xf numFmtId="0" fontId="0" fillId="0" borderId="29" xfId="0" applyFont="1" applyBorder="1" applyAlignment="1" applyProtection="1">
      <alignment horizontal="center" vertical="top" wrapText="1"/>
      <protection locked="0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 vertical="top" wrapText="1"/>
      <protection locked="0"/>
    </xf>
    <xf numFmtId="0" fontId="0" fillId="0" borderId="32" xfId="0" applyFont="1" applyBorder="1" applyAlignment="1" applyProtection="1">
      <alignment horizontal="center" vertical="top" wrapText="1"/>
      <protection locked="0"/>
    </xf>
    <xf numFmtId="0" fontId="0" fillId="0" borderId="33" xfId="0" applyFont="1" applyBorder="1" applyAlignment="1" applyProtection="1">
      <alignment horizontal="center" vertical="top" wrapText="1"/>
      <protection locked="0"/>
    </xf>
    <xf numFmtId="0" fontId="0" fillId="0" borderId="34" xfId="0" applyFont="1" applyBorder="1" applyAlignment="1" applyProtection="1">
      <alignment horizontal="center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 vertical="top" wrapText="1"/>
      <protection locked="0"/>
    </xf>
    <xf numFmtId="0" fontId="0" fillId="0" borderId="37" xfId="0" applyFont="1" applyBorder="1" applyAlignment="1" applyProtection="1">
      <alignment horizontal="center" vertical="top" wrapText="1"/>
      <protection locked="0"/>
    </xf>
    <xf numFmtId="0" fontId="0" fillId="0" borderId="20" xfId="0" applyFont="1" applyFill="1" applyBorder="1" applyAlignment="1" applyProtection="1">
      <alignment horizontal="center" vertical="top" wrapText="1"/>
      <protection locked="0"/>
    </xf>
    <xf numFmtId="0" fontId="0" fillId="0" borderId="38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Fill="1" applyBorder="1" applyAlignment="1" applyProtection="1">
      <alignment horizontal="center" vertical="top" wrapText="1"/>
      <protection locked="0"/>
    </xf>
    <xf numFmtId="0" fontId="0" fillId="0" borderId="39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41" xfId="0" applyFont="1" applyFill="1" applyBorder="1" applyAlignment="1" applyProtection="1">
      <alignment horizontal="center" vertical="top" wrapText="1"/>
      <protection/>
    </xf>
    <xf numFmtId="0" fontId="0" fillId="0" borderId="20" xfId="0" applyFill="1" applyBorder="1" applyAlignment="1" applyProtection="1">
      <alignment horizontal="center" vertical="top" wrapText="1"/>
      <protection/>
    </xf>
    <xf numFmtId="0" fontId="0" fillId="0" borderId="42" xfId="0" applyFont="1" applyFill="1" applyBorder="1" applyAlignment="1" applyProtection="1">
      <alignment horizontal="center" vertical="top" wrapText="1"/>
      <protection locked="0"/>
    </xf>
    <xf numFmtId="0" fontId="0" fillId="0" borderId="43" xfId="0" applyFill="1" applyBorder="1" applyAlignment="1" applyProtection="1">
      <alignment horizontal="center" vertical="top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0" fillId="0" borderId="36" xfId="0" applyFont="1" applyBorder="1" applyAlignment="1">
      <alignment horizontal="center" vertical="center" wrapText="1"/>
    </xf>
    <xf numFmtId="0" fontId="0" fillId="0" borderId="44" xfId="0" applyFont="1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top" wrapText="1"/>
      <protection locked="0"/>
    </xf>
    <xf numFmtId="0" fontId="0" fillId="0" borderId="2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45" xfId="0" applyFont="1" applyFill="1" applyBorder="1" applyAlignment="1" applyProtection="1">
      <alignment horizontal="center" vertical="top" wrapText="1"/>
      <protection locked="0"/>
    </xf>
    <xf numFmtId="0" fontId="0" fillId="0" borderId="46" xfId="0" applyFill="1" applyBorder="1" applyAlignment="1" applyProtection="1">
      <alignment horizontal="center" vertical="top" wrapText="1"/>
      <protection locked="0"/>
    </xf>
    <xf numFmtId="0" fontId="0" fillId="0" borderId="47" xfId="0" applyFill="1" applyBorder="1" applyAlignment="1" applyProtection="1">
      <alignment horizontal="center" vertical="top" wrapText="1"/>
      <protection locked="0"/>
    </xf>
    <xf numFmtId="0" fontId="0" fillId="0" borderId="28" xfId="0" applyFont="1" applyFill="1" applyBorder="1" applyAlignment="1" applyProtection="1">
      <alignment horizontal="center" vertical="top" wrapText="1"/>
      <protection/>
    </xf>
    <xf numFmtId="0" fontId="0" fillId="0" borderId="48" xfId="0" applyFill="1" applyBorder="1" applyAlignment="1" applyProtection="1">
      <alignment horizontal="center" vertical="top" wrapText="1"/>
      <protection/>
    </xf>
    <xf numFmtId="0" fontId="0" fillId="0" borderId="28" xfId="0" applyFont="1" applyFill="1" applyBorder="1" applyAlignment="1" applyProtection="1">
      <alignment horizontal="center" vertical="top" wrapText="1"/>
      <protection locked="0"/>
    </xf>
    <xf numFmtId="0" fontId="0" fillId="0" borderId="48" xfId="0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49" xfId="0" applyFont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top" wrapText="1"/>
      <protection/>
    </xf>
    <xf numFmtId="0" fontId="0" fillId="0" borderId="43" xfId="0" applyFill="1" applyBorder="1" applyAlignment="1" applyProtection="1">
      <alignment horizontal="center" vertical="top" wrapText="1"/>
      <protection/>
    </xf>
    <xf numFmtId="0" fontId="0" fillId="0" borderId="5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47" xfId="0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center" vertical="top" wrapText="1"/>
      <protection locked="0"/>
    </xf>
    <xf numFmtId="0" fontId="0" fillId="0" borderId="24" xfId="0" applyFont="1" applyFill="1" applyBorder="1" applyAlignment="1" applyProtection="1">
      <alignment horizontal="left" vertical="top" wrapText="1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 vertical="top" wrapText="1"/>
      <protection locked="0"/>
    </xf>
    <xf numFmtId="0" fontId="0" fillId="0" borderId="27" xfId="0" applyFont="1" applyFill="1" applyBorder="1" applyAlignment="1" applyProtection="1">
      <alignment horizontal="center" vertical="top" wrapText="1"/>
      <protection locked="0"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15" fillId="0" borderId="28" xfId="0" applyFont="1" applyFill="1" applyBorder="1" applyAlignment="1" applyProtection="1">
      <alignment horizontal="center" vertical="top" wrapText="1"/>
      <protection locked="0"/>
    </xf>
    <xf numFmtId="0" fontId="0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43" xfId="0" applyFont="1" applyFill="1" applyBorder="1" applyAlignment="1" applyProtection="1">
      <alignment horizontal="left" vertical="top" wrapText="1"/>
      <protection locked="0"/>
    </xf>
    <xf numFmtId="0" fontId="0" fillId="33" borderId="43" xfId="0" applyFont="1" applyFill="1" applyBorder="1" applyAlignment="1" applyProtection="1">
      <alignment horizontal="center" vertical="top" wrapText="1"/>
      <protection locked="0"/>
    </xf>
    <xf numFmtId="0" fontId="1" fillId="33" borderId="43" xfId="0" applyFont="1" applyFill="1" applyBorder="1" applyAlignment="1" applyProtection="1">
      <alignment horizontal="center" vertical="top" wrapText="1"/>
      <protection locked="0"/>
    </xf>
    <xf numFmtId="0" fontId="1" fillId="33" borderId="48" xfId="0" applyFont="1" applyFill="1" applyBorder="1" applyAlignment="1" applyProtection="1">
      <alignment horizontal="center" vertical="top" wrapText="1"/>
      <protection locked="0"/>
    </xf>
    <xf numFmtId="0" fontId="12" fillId="33" borderId="24" xfId="0" applyFont="1" applyFill="1" applyBorder="1" applyAlignment="1" applyProtection="1">
      <alignment horizontal="left" vertical="top" wrapText="1"/>
      <protection locked="0"/>
    </xf>
    <xf numFmtId="0" fontId="11" fillId="33" borderId="17" xfId="0" applyFont="1" applyFill="1" applyBorder="1" applyAlignment="1" applyProtection="1">
      <alignment horizontal="center" vertical="top" wrapText="1"/>
      <protection locked="0"/>
    </xf>
    <xf numFmtId="0" fontId="18" fillId="33" borderId="28" xfId="0" applyFont="1" applyFill="1" applyBorder="1" applyAlignment="1" applyProtection="1">
      <alignment horizontal="center" vertical="top" wrapText="1"/>
      <protection locked="0"/>
    </xf>
    <xf numFmtId="0" fontId="1" fillId="33" borderId="24" xfId="0" applyFont="1" applyFill="1" applyBorder="1" applyAlignment="1" applyProtection="1">
      <alignment horizontal="center" vertical="center" wrapText="1"/>
      <protection locked="0"/>
    </xf>
    <xf numFmtId="2" fontId="17" fillId="33" borderId="24" xfId="0" applyNumberFormat="1" applyFont="1" applyFill="1" applyBorder="1" applyAlignment="1" applyProtection="1">
      <alignment horizontal="center" vertical="top" wrapText="1"/>
      <protection locked="0"/>
    </xf>
    <xf numFmtId="2" fontId="17" fillId="33" borderId="25" xfId="0" applyNumberFormat="1" applyFont="1" applyFill="1" applyBorder="1" applyAlignment="1" applyProtection="1">
      <alignment horizontal="center" vertical="top" wrapText="1"/>
      <protection locked="0"/>
    </xf>
    <xf numFmtId="0" fontId="0" fillId="33" borderId="18" xfId="0" applyFont="1" applyFill="1" applyBorder="1" applyAlignment="1" applyProtection="1">
      <alignment horizontal="center" vertical="top" wrapText="1"/>
      <protection locked="0"/>
    </xf>
    <xf numFmtId="0" fontId="0" fillId="33" borderId="18" xfId="0" applyFont="1" applyFill="1" applyBorder="1" applyAlignment="1" applyProtection="1">
      <alignment horizontal="left" vertical="top" wrapText="1"/>
      <protection locked="0"/>
    </xf>
    <xf numFmtId="0" fontId="0" fillId="33" borderId="22" xfId="0" applyFont="1" applyFill="1" applyBorder="1" applyAlignment="1" applyProtection="1">
      <alignment horizontal="center" vertical="top" wrapText="1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10" fillId="33" borderId="27" xfId="0" applyFont="1" applyFill="1" applyBorder="1" applyAlignment="1" applyProtection="1">
      <alignment horizontal="center" vertical="top" wrapText="1"/>
      <protection locked="0"/>
    </xf>
    <xf numFmtId="0" fontId="10" fillId="33" borderId="43" xfId="0" applyFont="1" applyFill="1" applyBorder="1" applyAlignment="1" applyProtection="1">
      <alignment horizontal="center" vertical="top" wrapText="1"/>
      <protection locked="0"/>
    </xf>
    <xf numFmtId="0" fontId="0" fillId="33" borderId="48" xfId="0" applyFont="1" applyFill="1" applyBorder="1" applyAlignment="1" applyProtection="1">
      <alignment horizontal="center" vertical="top" wrapText="1"/>
      <protection locked="0"/>
    </xf>
    <xf numFmtId="0" fontId="10" fillId="33" borderId="48" xfId="0" applyFont="1" applyFill="1" applyBorder="1" applyAlignment="1" applyProtection="1">
      <alignment horizontal="center" vertical="top" wrapText="1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33" borderId="25" xfId="0" applyFont="1" applyFill="1" applyBorder="1" applyAlignment="1" applyProtection="1">
      <alignment horizontal="center"/>
      <protection locked="0"/>
    </xf>
    <xf numFmtId="0" fontId="0" fillId="33" borderId="51" xfId="0" applyFont="1" applyFill="1" applyBorder="1" applyAlignment="1" applyProtection="1">
      <alignment horizontal="center"/>
      <protection locked="0"/>
    </xf>
    <xf numFmtId="0" fontId="0" fillId="33" borderId="43" xfId="0" applyFont="1" applyFill="1" applyBorder="1" applyAlignment="1" applyProtection="1">
      <alignment horizontal="center"/>
      <protection locked="0"/>
    </xf>
    <xf numFmtId="0" fontId="10" fillId="33" borderId="43" xfId="0" applyFont="1" applyFill="1" applyBorder="1" applyAlignment="1" applyProtection="1">
      <alignment horizont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25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 vertical="top" wrapText="1"/>
      <protection locked="0"/>
    </xf>
    <xf numFmtId="0" fontId="0" fillId="33" borderId="40" xfId="0" applyFont="1" applyFill="1" applyBorder="1" applyAlignment="1" applyProtection="1">
      <alignment horizontal="center" vertical="top" wrapText="1"/>
      <protection locked="0"/>
    </xf>
    <xf numFmtId="0" fontId="0" fillId="33" borderId="23" xfId="0" applyFont="1" applyFill="1" applyBorder="1" applyAlignment="1" applyProtection="1">
      <alignment horizontal="center" vertical="top" wrapText="1"/>
      <protection locked="0"/>
    </xf>
    <xf numFmtId="0" fontId="0" fillId="33" borderId="21" xfId="0" applyFont="1" applyFill="1" applyBorder="1" applyAlignment="1" applyProtection="1">
      <alignment horizontal="center" vertical="top" wrapText="1"/>
      <protection locked="0"/>
    </xf>
    <xf numFmtId="0" fontId="1" fillId="33" borderId="28" xfId="0" applyFont="1" applyFill="1" applyBorder="1" applyAlignment="1" applyProtection="1">
      <alignment horizontal="center" vertical="top" wrapText="1"/>
      <protection locked="0"/>
    </xf>
    <xf numFmtId="0" fontId="4" fillId="35" borderId="49" xfId="0" applyFont="1" applyFill="1" applyBorder="1" applyAlignment="1" applyProtection="1">
      <alignment horizontal="center" vertical="top" wrapText="1"/>
      <protection locked="0"/>
    </xf>
    <xf numFmtId="0" fontId="0" fillId="35" borderId="18" xfId="0" applyFont="1" applyFill="1" applyBorder="1" applyAlignment="1" applyProtection="1">
      <alignment horizontal="center"/>
      <protection locked="0"/>
    </xf>
    <xf numFmtId="0" fontId="0" fillId="35" borderId="49" xfId="0" applyFont="1" applyFill="1" applyBorder="1" applyAlignment="1" applyProtection="1">
      <alignment horizontal="center" vertical="top" wrapText="1"/>
      <protection locked="0"/>
    </xf>
    <xf numFmtId="0" fontId="0" fillId="35" borderId="49" xfId="0" applyFont="1" applyFill="1" applyBorder="1" applyAlignment="1" applyProtection="1">
      <alignment horizontal="center" vertical="center" wrapText="1"/>
      <protection locked="0"/>
    </xf>
    <xf numFmtId="0" fontId="0" fillId="35" borderId="52" xfId="0" applyFont="1" applyFill="1" applyBorder="1" applyAlignment="1" applyProtection="1">
      <alignment horizontal="center" vertical="top" wrapText="1"/>
      <protection locked="0"/>
    </xf>
    <xf numFmtId="0" fontId="0" fillId="35" borderId="12" xfId="0" applyFont="1" applyFill="1" applyBorder="1" applyAlignment="1" applyProtection="1">
      <alignment horizontal="center" vertical="top" wrapText="1"/>
      <protection locked="0"/>
    </xf>
    <xf numFmtId="0" fontId="4" fillId="35" borderId="26" xfId="0" applyFont="1" applyFill="1" applyBorder="1" applyAlignment="1" applyProtection="1">
      <alignment horizontal="center" vertical="top" wrapText="1"/>
      <protection locked="0"/>
    </xf>
    <xf numFmtId="0" fontId="0" fillId="35" borderId="24" xfId="0" applyFont="1" applyFill="1" applyBorder="1" applyAlignment="1" applyProtection="1">
      <alignment horizontal="center"/>
      <protection locked="0"/>
    </xf>
    <xf numFmtId="0" fontId="0" fillId="35" borderId="26" xfId="0" applyFont="1" applyFill="1" applyBorder="1" applyAlignment="1" applyProtection="1">
      <alignment horizontal="center" vertical="top" wrapText="1"/>
      <protection locked="0"/>
    </xf>
    <xf numFmtId="0" fontId="1" fillId="35" borderId="26" xfId="0" applyFont="1" applyFill="1" applyBorder="1" applyAlignment="1" applyProtection="1">
      <alignment horizontal="center" vertical="top" wrapText="1"/>
      <protection locked="0"/>
    </xf>
    <xf numFmtId="0" fontId="1" fillId="35" borderId="48" xfId="0" applyFont="1" applyFill="1" applyBorder="1" applyAlignment="1" applyProtection="1">
      <alignment horizontal="center" vertical="top" wrapText="1"/>
      <protection locked="0"/>
    </xf>
    <xf numFmtId="0" fontId="0" fillId="35" borderId="28" xfId="0" applyFont="1" applyFill="1" applyBorder="1" applyAlignment="1" applyProtection="1">
      <alignment horizontal="center" vertical="top" wrapText="1"/>
      <protection locked="0"/>
    </xf>
    <xf numFmtId="0" fontId="0" fillId="35" borderId="53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"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S71"/>
  <sheetViews>
    <sheetView tabSelected="1" zoomScale="60" zoomScaleNormal="60" zoomScalePageLayoutView="0" workbookViewId="0" topLeftCell="A1">
      <selection activeCell="E66" sqref="E66"/>
    </sheetView>
  </sheetViews>
  <sheetFormatPr defaultColWidth="9.140625" defaultRowHeight="12.75"/>
  <cols>
    <col min="1" max="1" width="4.421875" style="1" bestFit="1" customWidth="1"/>
    <col min="2" max="2" width="46.57421875" style="19" bestFit="1" customWidth="1"/>
    <col min="3" max="3" width="15.140625" style="19" customWidth="1"/>
    <col min="4" max="4" width="8.8515625" style="30" customWidth="1"/>
    <col min="5" max="5" width="5.8515625" style="18" customWidth="1"/>
    <col min="6" max="8" width="8.7109375" style="18" customWidth="1"/>
    <col min="9" max="9" width="8.140625" style="18" customWidth="1"/>
    <col min="10" max="10" width="7.421875" style="18" customWidth="1"/>
    <col min="11" max="11" width="7.00390625" style="18" customWidth="1"/>
    <col min="12" max="14" width="4.57421875" style="14" customWidth="1"/>
    <col min="15" max="15" width="5.140625" style="14" customWidth="1"/>
    <col min="16" max="25" width="4.57421875" style="14" customWidth="1"/>
    <col min="26" max="27" width="4.57421875" style="1" customWidth="1"/>
    <col min="28" max="16384" width="9.140625" style="1" customWidth="1"/>
  </cols>
  <sheetData>
    <row r="1" spans="1:27" ht="15.75">
      <c r="A1" s="1" t="s">
        <v>19</v>
      </c>
      <c r="H1" s="4"/>
      <c r="I1" s="3" t="s">
        <v>31</v>
      </c>
      <c r="J1" s="3"/>
      <c r="M1" s="36"/>
      <c r="N1" s="36"/>
      <c r="P1" s="37"/>
      <c r="Q1" s="37"/>
      <c r="R1" s="38"/>
      <c r="T1" s="38" t="s">
        <v>29</v>
      </c>
      <c r="U1" s="38"/>
      <c r="V1" s="37"/>
      <c r="W1" s="38"/>
      <c r="X1" s="37"/>
      <c r="Y1" s="38"/>
      <c r="Z1" s="12"/>
      <c r="AA1" s="12"/>
    </row>
    <row r="2" spans="2:27" ht="13.5" customHeight="1">
      <c r="B2" s="19" t="s">
        <v>50</v>
      </c>
      <c r="H2" s="4"/>
      <c r="I2" s="18" t="s">
        <v>131</v>
      </c>
      <c r="P2" s="39" t="s">
        <v>126</v>
      </c>
      <c r="Q2" s="40"/>
      <c r="R2" s="40"/>
      <c r="S2" s="40"/>
      <c r="T2" s="40"/>
      <c r="U2" s="40"/>
      <c r="V2" s="40"/>
      <c r="W2" s="40"/>
      <c r="X2" s="40"/>
      <c r="Y2" s="40"/>
      <c r="Z2" s="13"/>
      <c r="AA2" s="13"/>
    </row>
    <row r="3" spans="2:27" ht="13.5" thickBot="1">
      <c r="B3" s="19" t="s">
        <v>61</v>
      </c>
      <c r="C3" s="134" t="s">
        <v>130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39" t="s">
        <v>127</v>
      </c>
      <c r="Q3" s="40"/>
      <c r="R3" s="40"/>
      <c r="S3" s="40"/>
      <c r="T3" s="40"/>
      <c r="U3" s="40"/>
      <c r="V3" s="40"/>
      <c r="W3" s="40"/>
      <c r="X3" s="40"/>
      <c r="Y3" s="40"/>
      <c r="Z3" s="13"/>
      <c r="AA3" s="13"/>
    </row>
    <row r="4" spans="1:25" ht="12.75" customHeight="1">
      <c r="A4" s="79"/>
      <c r="B4" s="80"/>
      <c r="C4" s="81"/>
      <c r="D4" s="82"/>
      <c r="E4" s="83" t="s">
        <v>0</v>
      </c>
      <c r="F4" s="129" t="s">
        <v>1</v>
      </c>
      <c r="G4" s="129"/>
      <c r="H4" s="129"/>
      <c r="I4" s="129"/>
      <c r="J4" s="129"/>
      <c r="K4" s="129"/>
      <c r="L4" s="118" t="s">
        <v>2</v>
      </c>
      <c r="M4" s="119"/>
      <c r="N4" s="119"/>
      <c r="O4" s="120"/>
      <c r="P4" s="118" t="s">
        <v>3</v>
      </c>
      <c r="Q4" s="119"/>
      <c r="R4" s="119"/>
      <c r="S4" s="120"/>
      <c r="T4" s="118" t="s">
        <v>4</v>
      </c>
      <c r="U4" s="119"/>
      <c r="V4" s="119"/>
      <c r="W4" s="120"/>
      <c r="X4" s="118" t="s">
        <v>27</v>
      </c>
      <c r="Y4" s="135"/>
    </row>
    <row r="5" spans="1:25" ht="12.75" customHeight="1">
      <c r="A5" s="84" t="s">
        <v>5</v>
      </c>
      <c r="B5" s="5" t="s">
        <v>6</v>
      </c>
      <c r="C5" s="49" t="s">
        <v>65</v>
      </c>
      <c r="D5" s="48" t="s">
        <v>54</v>
      </c>
      <c r="E5" s="6" t="s">
        <v>7</v>
      </c>
      <c r="F5" s="114" t="s">
        <v>9</v>
      </c>
      <c r="G5" s="116" t="s">
        <v>10</v>
      </c>
      <c r="H5" s="100" t="s">
        <v>18</v>
      </c>
      <c r="I5" s="98" t="s">
        <v>11</v>
      </c>
      <c r="J5" s="109" t="s">
        <v>58</v>
      </c>
      <c r="K5" s="111" t="s">
        <v>59</v>
      </c>
      <c r="L5" s="113">
        <v>1</v>
      </c>
      <c r="M5" s="108"/>
      <c r="N5" s="123">
        <v>2</v>
      </c>
      <c r="O5" s="124"/>
      <c r="P5" s="107">
        <v>3</v>
      </c>
      <c r="Q5" s="108"/>
      <c r="R5" s="123">
        <v>4</v>
      </c>
      <c r="S5" s="124"/>
      <c r="T5" s="107">
        <v>5</v>
      </c>
      <c r="U5" s="108"/>
      <c r="V5" s="123">
        <v>6</v>
      </c>
      <c r="W5" s="124"/>
      <c r="X5" s="107">
        <v>7</v>
      </c>
      <c r="Y5" s="124"/>
    </row>
    <row r="6" spans="1:25" ht="12.75" customHeight="1" thickBot="1">
      <c r="A6" s="85"/>
      <c r="B6" s="86"/>
      <c r="C6" s="87"/>
      <c r="D6" s="88"/>
      <c r="E6" s="89" t="s">
        <v>8</v>
      </c>
      <c r="F6" s="115"/>
      <c r="G6" s="117"/>
      <c r="H6" s="99"/>
      <c r="I6" s="99"/>
      <c r="J6" s="110"/>
      <c r="K6" s="112"/>
      <c r="L6" s="90" t="s">
        <v>16</v>
      </c>
      <c r="M6" s="91" t="s">
        <v>17</v>
      </c>
      <c r="N6" s="91" t="s">
        <v>16</v>
      </c>
      <c r="O6" s="92" t="s">
        <v>17</v>
      </c>
      <c r="P6" s="93" t="s">
        <v>16</v>
      </c>
      <c r="Q6" s="91" t="s">
        <v>17</v>
      </c>
      <c r="R6" s="91" t="s">
        <v>16</v>
      </c>
      <c r="S6" s="92" t="s">
        <v>17</v>
      </c>
      <c r="T6" s="93" t="s">
        <v>16</v>
      </c>
      <c r="U6" s="91" t="s">
        <v>17</v>
      </c>
      <c r="V6" s="91" t="s">
        <v>16</v>
      </c>
      <c r="W6" s="92" t="s">
        <v>17</v>
      </c>
      <c r="X6" s="93" t="s">
        <v>16</v>
      </c>
      <c r="Y6" s="92" t="s">
        <v>17</v>
      </c>
    </row>
    <row r="7" spans="1:25" s="14" customFormat="1" ht="12.75" customHeight="1">
      <c r="A7" s="145"/>
      <c r="B7" s="177" t="s">
        <v>20</v>
      </c>
      <c r="C7" s="178"/>
      <c r="D7" s="177"/>
      <c r="E7" s="179"/>
      <c r="F7" s="180"/>
      <c r="G7" s="180"/>
      <c r="H7" s="180"/>
      <c r="I7" s="180"/>
      <c r="J7" s="180"/>
      <c r="K7" s="180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81"/>
    </row>
    <row r="8" spans="1:25" s="14" customFormat="1" ht="12.75" customHeight="1">
      <c r="A8" s="52">
        <v>1</v>
      </c>
      <c r="B8" s="53" t="s">
        <v>32</v>
      </c>
      <c r="C8" s="54" t="s">
        <v>107</v>
      </c>
      <c r="D8" s="58">
        <v>6</v>
      </c>
      <c r="E8" s="55">
        <v>1</v>
      </c>
      <c r="F8" s="56">
        <f>SUM(G8:K8)</f>
        <v>60</v>
      </c>
      <c r="G8" s="57">
        <v>30</v>
      </c>
      <c r="H8" s="52"/>
      <c r="I8" s="52">
        <v>30</v>
      </c>
      <c r="J8" s="58"/>
      <c r="K8" s="58"/>
      <c r="L8" s="60">
        <v>2</v>
      </c>
      <c r="M8" s="61">
        <v>2</v>
      </c>
      <c r="N8" s="61"/>
      <c r="O8" s="62"/>
      <c r="P8" s="60"/>
      <c r="Q8" s="61"/>
      <c r="R8" s="61"/>
      <c r="S8" s="62"/>
      <c r="T8" s="60"/>
      <c r="U8" s="61"/>
      <c r="V8" s="61"/>
      <c r="W8" s="62"/>
      <c r="X8" s="60"/>
      <c r="Y8" s="62"/>
    </row>
    <row r="9" spans="1:25" s="14" customFormat="1" ht="12.75" customHeight="1">
      <c r="A9" s="52">
        <v>2</v>
      </c>
      <c r="B9" s="53" t="s">
        <v>102</v>
      </c>
      <c r="C9" s="52" t="s">
        <v>68</v>
      </c>
      <c r="D9" s="58">
        <v>6</v>
      </c>
      <c r="E9" s="55">
        <v>1</v>
      </c>
      <c r="F9" s="56">
        <f aca="true" t="shared" si="0" ref="F9:F54">SUM(G9:K9)</f>
        <v>60</v>
      </c>
      <c r="G9" s="57">
        <v>15</v>
      </c>
      <c r="H9" s="52">
        <v>45</v>
      </c>
      <c r="I9" s="52"/>
      <c r="J9" s="58"/>
      <c r="K9" s="58"/>
      <c r="L9" s="60">
        <v>1</v>
      </c>
      <c r="M9" s="61">
        <v>3</v>
      </c>
      <c r="N9" s="61"/>
      <c r="O9" s="62"/>
      <c r="P9" s="60"/>
      <c r="Q9" s="61"/>
      <c r="R9" s="61"/>
      <c r="S9" s="62"/>
      <c r="T9" s="60"/>
      <c r="U9" s="61"/>
      <c r="V9" s="61"/>
      <c r="W9" s="62"/>
      <c r="X9" s="60"/>
      <c r="Y9" s="62"/>
    </row>
    <row r="10" spans="1:25" s="14" customFormat="1" ht="12.75" customHeight="1">
      <c r="A10" s="52">
        <v>3</v>
      </c>
      <c r="B10" s="53" t="s">
        <v>33</v>
      </c>
      <c r="C10" s="54" t="s">
        <v>109</v>
      </c>
      <c r="D10" s="58">
        <v>2</v>
      </c>
      <c r="E10" s="55"/>
      <c r="F10" s="56">
        <f>SUM(G10:K10)</f>
        <v>30</v>
      </c>
      <c r="G10" s="57">
        <v>30</v>
      </c>
      <c r="H10" s="52"/>
      <c r="I10" s="52"/>
      <c r="J10" s="58"/>
      <c r="K10" s="58"/>
      <c r="L10" s="60">
        <v>2</v>
      </c>
      <c r="M10" s="61"/>
      <c r="N10" s="61"/>
      <c r="O10" s="62"/>
      <c r="P10" s="60"/>
      <c r="Q10" s="61"/>
      <c r="R10" s="61"/>
      <c r="S10" s="62"/>
      <c r="T10" s="60"/>
      <c r="U10" s="61"/>
      <c r="V10" s="61"/>
      <c r="W10" s="62"/>
      <c r="X10" s="60"/>
      <c r="Y10" s="62"/>
    </row>
    <row r="11" spans="1:25" s="14" customFormat="1" ht="12.75" customHeight="1">
      <c r="A11" s="52">
        <v>4</v>
      </c>
      <c r="B11" s="146" t="s">
        <v>57</v>
      </c>
      <c r="C11" s="54" t="s">
        <v>115</v>
      </c>
      <c r="D11" s="56">
        <v>6</v>
      </c>
      <c r="E11" s="55">
        <v>1</v>
      </c>
      <c r="F11" s="56">
        <f>SUM(G11:K11)</f>
        <v>45</v>
      </c>
      <c r="G11" s="57">
        <v>15</v>
      </c>
      <c r="H11" s="147">
        <v>15</v>
      </c>
      <c r="I11" s="147"/>
      <c r="J11" s="58">
        <v>15</v>
      </c>
      <c r="K11" s="55"/>
      <c r="L11" s="60">
        <v>1</v>
      </c>
      <c r="M11" s="148">
        <v>2</v>
      </c>
      <c r="N11" s="148"/>
      <c r="O11" s="149"/>
      <c r="P11" s="60"/>
      <c r="Q11" s="61"/>
      <c r="R11" s="61"/>
      <c r="S11" s="62"/>
      <c r="T11" s="60"/>
      <c r="U11" s="61"/>
      <c r="V11" s="61"/>
      <c r="W11" s="62"/>
      <c r="X11" s="60"/>
      <c r="Y11" s="62"/>
    </row>
    <row r="12" spans="1:25" s="14" customFormat="1" ht="12.75" customHeight="1">
      <c r="A12" s="52">
        <v>5</v>
      </c>
      <c r="B12" s="146" t="s">
        <v>52</v>
      </c>
      <c r="C12" s="54" t="s">
        <v>116</v>
      </c>
      <c r="D12" s="56">
        <v>1</v>
      </c>
      <c r="E12" s="55"/>
      <c r="F12" s="56">
        <f>SUM(G12:K12)</f>
        <v>15</v>
      </c>
      <c r="G12" s="57">
        <v>15</v>
      </c>
      <c r="H12" s="147"/>
      <c r="I12" s="147"/>
      <c r="J12" s="52"/>
      <c r="K12" s="56"/>
      <c r="L12" s="60">
        <v>1</v>
      </c>
      <c r="M12" s="148"/>
      <c r="N12" s="148"/>
      <c r="O12" s="149"/>
      <c r="P12" s="60"/>
      <c r="Q12" s="61"/>
      <c r="R12" s="61"/>
      <c r="S12" s="62"/>
      <c r="T12" s="60"/>
      <c r="U12" s="61"/>
      <c r="V12" s="61"/>
      <c r="W12" s="62"/>
      <c r="X12" s="60"/>
      <c r="Y12" s="62"/>
    </row>
    <row r="13" spans="1:25" s="14" customFormat="1" ht="12.75" customHeight="1">
      <c r="A13" s="52">
        <v>6</v>
      </c>
      <c r="B13" s="53" t="s">
        <v>13</v>
      </c>
      <c r="C13" s="52" t="s">
        <v>105</v>
      </c>
      <c r="D13" s="58">
        <v>6</v>
      </c>
      <c r="E13" s="55">
        <v>1</v>
      </c>
      <c r="F13" s="56">
        <f t="shared" si="0"/>
        <v>60</v>
      </c>
      <c r="G13" s="57">
        <v>30</v>
      </c>
      <c r="H13" s="52"/>
      <c r="I13" s="52">
        <v>30</v>
      </c>
      <c r="J13" s="58"/>
      <c r="K13" s="58"/>
      <c r="L13" s="60">
        <v>2</v>
      </c>
      <c r="M13" s="61">
        <v>2</v>
      </c>
      <c r="N13" s="61"/>
      <c r="O13" s="62"/>
      <c r="P13" s="60"/>
      <c r="Q13" s="61"/>
      <c r="R13" s="61"/>
      <c r="S13" s="62"/>
      <c r="T13" s="60"/>
      <c r="U13" s="61"/>
      <c r="V13" s="61"/>
      <c r="W13" s="62"/>
      <c r="X13" s="60"/>
      <c r="Y13" s="62"/>
    </row>
    <row r="14" spans="1:25" s="14" customFormat="1" ht="12.75" customHeight="1">
      <c r="A14" s="52">
        <v>7</v>
      </c>
      <c r="B14" s="146" t="s">
        <v>51</v>
      </c>
      <c r="C14" s="52" t="s">
        <v>72</v>
      </c>
      <c r="D14" s="56" t="s">
        <v>99</v>
      </c>
      <c r="E14" s="55"/>
      <c r="F14" s="56">
        <f t="shared" si="0"/>
        <v>90</v>
      </c>
      <c r="G14" s="57">
        <v>90</v>
      </c>
      <c r="H14" s="147"/>
      <c r="I14" s="147"/>
      <c r="J14" s="52"/>
      <c r="K14" s="56"/>
      <c r="L14" s="60">
        <v>2</v>
      </c>
      <c r="M14" s="148"/>
      <c r="N14" s="148">
        <v>2</v>
      </c>
      <c r="O14" s="149"/>
      <c r="P14" s="148"/>
      <c r="Q14" s="148"/>
      <c r="R14" s="148"/>
      <c r="S14" s="149"/>
      <c r="T14" s="148"/>
      <c r="U14" s="148"/>
      <c r="V14" s="148"/>
      <c r="W14" s="149"/>
      <c r="X14" s="148">
        <v>2</v>
      </c>
      <c r="Y14" s="149"/>
    </row>
    <row r="15" spans="1:25" s="14" customFormat="1" ht="12.75" customHeight="1">
      <c r="A15" s="52">
        <v>8</v>
      </c>
      <c r="B15" s="53" t="s">
        <v>12</v>
      </c>
      <c r="C15" s="52" t="s">
        <v>73</v>
      </c>
      <c r="D15" s="58" t="s">
        <v>97</v>
      </c>
      <c r="E15" s="55"/>
      <c r="F15" s="56">
        <f t="shared" si="0"/>
        <v>60</v>
      </c>
      <c r="G15" s="57"/>
      <c r="H15" s="52">
        <v>60</v>
      </c>
      <c r="I15" s="52"/>
      <c r="J15" s="58"/>
      <c r="K15" s="58"/>
      <c r="L15" s="60"/>
      <c r="M15" s="61">
        <v>2</v>
      </c>
      <c r="N15" s="61"/>
      <c r="O15" s="62">
        <v>2</v>
      </c>
      <c r="P15" s="60"/>
      <c r="Q15" s="61"/>
      <c r="R15" s="61"/>
      <c r="S15" s="62"/>
      <c r="T15" s="60"/>
      <c r="U15" s="61"/>
      <c r="V15" s="61"/>
      <c r="W15" s="62"/>
      <c r="X15" s="60"/>
      <c r="Y15" s="62"/>
    </row>
    <row r="16" spans="1:25" s="14" customFormat="1" ht="12.75" customHeight="1">
      <c r="A16" s="145">
        <v>9</v>
      </c>
      <c r="B16" s="150" t="s">
        <v>67</v>
      </c>
      <c r="C16" s="151" t="s">
        <v>74</v>
      </c>
      <c r="D16" s="152" t="s">
        <v>98</v>
      </c>
      <c r="E16" s="55"/>
      <c r="F16" s="56">
        <f t="shared" si="0"/>
        <v>120</v>
      </c>
      <c r="G16" s="57"/>
      <c r="H16" s="52">
        <v>120</v>
      </c>
      <c r="I16" s="52"/>
      <c r="J16" s="58"/>
      <c r="K16" s="58"/>
      <c r="L16" s="60"/>
      <c r="M16" s="61">
        <v>2</v>
      </c>
      <c r="N16" s="61"/>
      <c r="O16" s="62">
        <v>2</v>
      </c>
      <c r="P16" s="60"/>
      <c r="Q16" s="61">
        <v>2</v>
      </c>
      <c r="R16" s="61"/>
      <c r="S16" s="62">
        <v>2</v>
      </c>
      <c r="T16" s="60"/>
      <c r="U16" s="61"/>
      <c r="V16" s="153"/>
      <c r="W16" s="71"/>
      <c r="X16" s="70"/>
      <c r="Y16" s="71"/>
    </row>
    <row r="17" spans="1:25" s="14" customFormat="1" ht="12.75" customHeight="1">
      <c r="A17" s="182"/>
      <c r="B17" s="183" t="s">
        <v>25</v>
      </c>
      <c r="C17" s="184"/>
      <c r="D17" s="183"/>
      <c r="E17" s="185"/>
      <c r="F17" s="185"/>
      <c r="G17" s="185"/>
      <c r="H17" s="185"/>
      <c r="I17" s="185"/>
      <c r="J17" s="185"/>
      <c r="K17" s="185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7"/>
    </row>
    <row r="18" spans="1:25" s="14" customFormat="1" ht="12.75" customHeight="1">
      <c r="A18" s="52">
        <v>10</v>
      </c>
      <c r="B18" s="146" t="s">
        <v>117</v>
      </c>
      <c r="C18" s="54" t="s">
        <v>69</v>
      </c>
      <c r="D18" s="56">
        <v>3</v>
      </c>
      <c r="E18" s="55"/>
      <c r="F18" s="56">
        <f t="shared" si="0"/>
        <v>75</v>
      </c>
      <c r="G18" s="57">
        <v>15</v>
      </c>
      <c r="H18" s="147"/>
      <c r="I18" s="147">
        <v>30</v>
      </c>
      <c r="J18" s="52"/>
      <c r="K18" s="58">
        <v>30</v>
      </c>
      <c r="L18" s="60"/>
      <c r="M18" s="148"/>
      <c r="N18" s="148">
        <v>1</v>
      </c>
      <c r="O18" s="149">
        <v>2</v>
      </c>
      <c r="P18" s="148"/>
      <c r="Q18" s="148"/>
      <c r="R18" s="148"/>
      <c r="S18" s="149"/>
      <c r="T18" s="148"/>
      <c r="U18" s="148"/>
      <c r="V18" s="148"/>
      <c r="W18" s="149"/>
      <c r="X18" s="148"/>
      <c r="Y18" s="149"/>
    </row>
    <row r="19" spans="1:25" s="14" customFormat="1" ht="12.75" customHeight="1">
      <c r="A19" s="52">
        <v>11</v>
      </c>
      <c r="B19" s="53" t="s">
        <v>48</v>
      </c>
      <c r="C19" s="54" t="s">
        <v>110</v>
      </c>
      <c r="D19" s="58">
        <v>4</v>
      </c>
      <c r="E19" s="55"/>
      <c r="F19" s="56">
        <f t="shared" si="0"/>
        <v>45</v>
      </c>
      <c r="G19" s="57">
        <v>10</v>
      </c>
      <c r="H19" s="52"/>
      <c r="I19" s="52">
        <v>20</v>
      </c>
      <c r="J19" s="58"/>
      <c r="K19" s="58">
        <v>15</v>
      </c>
      <c r="L19" s="60"/>
      <c r="M19" s="61"/>
      <c r="N19" s="154">
        <v>0.67</v>
      </c>
      <c r="O19" s="155">
        <v>1.33</v>
      </c>
      <c r="P19" s="60"/>
      <c r="Q19" s="61"/>
      <c r="R19" s="61"/>
      <c r="S19" s="62"/>
      <c r="T19" s="60"/>
      <c r="U19" s="61"/>
      <c r="V19" s="61"/>
      <c r="W19" s="62"/>
      <c r="X19" s="60"/>
      <c r="Y19" s="62"/>
    </row>
    <row r="20" spans="1:25" s="14" customFormat="1" ht="12.75" customHeight="1">
      <c r="A20" s="156">
        <v>12</v>
      </c>
      <c r="B20" s="53" t="s">
        <v>103</v>
      </c>
      <c r="C20" s="52" t="s">
        <v>104</v>
      </c>
      <c r="D20" s="58">
        <v>6</v>
      </c>
      <c r="E20" s="55">
        <v>2</v>
      </c>
      <c r="F20" s="56">
        <f t="shared" si="0"/>
        <v>60</v>
      </c>
      <c r="G20" s="57">
        <v>15</v>
      </c>
      <c r="H20" s="52">
        <v>45</v>
      </c>
      <c r="I20" s="52"/>
      <c r="J20" s="58"/>
      <c r="K20" s="58"/>
      <c r="L20" s="60"/>
      <c r="M20" s="61"/>
      <c r="N20" s="61">
        <v>1</v>
      </c>
      <c r="O20" s="62">
        <v>3</v>
      </c>
      <c r="P20" s="60"/>
      <c r="Q20" s="61"/>
      <c r="R20" s="61"/>
      <c r="S20" s="62"/>
      <c r="T20" s="60"/>
      <c r="U20" s="61"/>
      <c r="V20" s="61"/>
      <c r="W20" s="62"/>
      <c r="X20" s="60"/>
      <c r="Y20" s="62"/>
    </row>
    <row r="21" spans="1:25" s="14" customFormat="1" ht="12.75" customHeight="1">
      <c r="A21" s="52">
        <v>13</v>
      </c>
      <c r="B21" s="53" t="s">
        <v>37</v>
      </c>
      <c r="C21" s="54" t="s">
        <v>112</v>
      </c>
      <c r="D21" s="58">
        <v>5</v>
      </c>
      <c r="E21" s="55">
        <v>2</v>
      </c>
      <c r="F21" s="56">
        <f t="shared" si="0"/>
        <v>45</v>
      </c>
      <c r="G21" s="57">
        <v>15</v>
      </c>
      <c r="H21" s="52">
        <v>30</v>
      </c>
      <c r="I21" s="52"/>
      <c r="J21" s="58"/>
      <c r="K21" s="58"/>
      <c r="L21" s="60"/>
      <c r="M21" s="61"/>
      <c r="N21" s="61">
        <v>1</v>
      </c>
      <c r="O21" s="62">
        <v>2</v>
      </c>
      <c r="P21" s="60"/>
      <c r="Q21" s="61"/>
      <c r="R21" s="61"/>
      <c r="S21" s="62"/>
      <c r="T21" s="60"/>
      <c r="U21" s="61"/>
      <c r="V21" s="61"/>
      <c r="W21" s="62"/>
      <c r="X21" s="60"/>
      <c r="Y21" s="62"/>
    </row>
    <row r="22" spans="1:25" s="14" customFormat="1" ht="12.75" customHeight="1">
      <c r="A22" s="156">
        <v>14</v>
      </c>
      <c r="B22" s="157" t="s">
        <v>62</v>
      </c>
      <c r="C22" s="156" t="s">
        <v>106</v>
      </c>
      <c r="D22" s="145">
        <v>6</v>
      </c>
      <c r="E22" s="158">
        <v>2</v>
      </c>
      <c r="F22" s="56">
        <f t="shared" si="0"/>
        <v>60</v>
      </c>
      <c r="G22" s="57">
        <v>30</v>
      </c>
      <c r="H22" s="52"/>
      <c r="I22" s="52">
        <v>30</v>
      </c>
      <c r="J22" s="58"/>
      <c r="K22" s="58"/>
      <c r="L22" s="60"/>
      <c r="M22" s="61"/>
      <c r="N22" s="148">
        <v>2</v>
      </c>
      <c r="O22" s="149">
        <v>2</v>
      </c>
      <c r="P22" s="60"/>
      <c r="Q22" s="61"/>
      <c r="R22" s="61"/>
      <c r="S22" s="62"/>
      <c r="T22" s="60"/>
      <c r="U22" s="61"/>
      <c r="V22" s="61"/>
      <c r="W22" s="62"/>
      <c r="X22" s="60"/>
      <c r="Y22" s="62"/>
    </row>
    <row r="23" spans="1:25" s="29" customFormat="1" ht="12.75" customHeight="1">
      <c r="A23" s="58">
        <v>15</v>
      </c>
      <c r="B23" s="53" t="s">
        <v>40</v>
      </c>
      <c r="C23" s="159" t="s">
        <v>78</v>
      </c>
      <c r="D23" s="56">
        <v>3</v>
      </c>
      <c r="E23" s="55"/>
      <c r="F23" s="56">
        <f>SUM(G23:K23)</f>
        <v>45</v>
      </c>
      <c r="G23" s="57">
        <v>30</v>
      </c>
      <c r="H23" s="147">
        <v>15</v>
      </c>
      <c r="I23" s="147"/>
      <c r="J23" s="52"/>
      <c r="K23" s="56"/>
      <c r="L23" s="160"/>
      <c r="M23" s="161"/>
      <c r="N23" s="147">
        <v>2</v>
      </c>
      <c r="O23" s="162">
        <v>1</v>
      </c>
      <c r="P23" s="161"/>
      <c r="Q23" s="161"/>
      <c r="R23" s="161"/>
      <c r="S23" s="163"/>
      <c r="T23" s="161"/>
      <c r="U23" s="161"/>
      <c r="V23" s="161"/>
      <c r="W23" s="163"/>
      <c r="X23" s="161"/>
      <c r="Y23" s="163"/>
    </row>
    <row r="24" spans="1:25" s="14" customFormat="1" ht="12.75" customHeight="1">
      <c r="A24" s="188"/>
      <c r="B24" s="183" t="s">
        <v>24</v>
      </c>
      <c r="C24" s="184"/>
      <c r="D24" s="183"/>
      <c r="E24" s="185"/>
      <c r="F24" s="185"/>
      <c r="G24" s="185"/>
      <c r="H24" s="185"/>
      <c r="I24" s="185"/>
      <c r="J24" s="185"/>
      <c r="K24" s="185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7"/>
    </row>
    <row r="25" spans="1:25" s="29" customFormat="1" ht="12.75">
      <c r="A25" s="164">
        <v>16</v>
      </c>
      <c r="B25" s="165" t="s">
        <v>100</v>
      </c>
      <c r="C25" s="159" t="s">
        <v>101</v>
      </c>
      <c r="D25" s="159">
        <v>2</v>
      </c>
      <c r="E25" s="166"/>
      <c r="F25" s="167">
        <v>30</v>
      </c>
      <c r="G25" s="168"/>
      <c r="H25" s="159"/>
      <c r="I25" s="159">
        <v>30</v>
      </c>
      <c r="J25" s="159"/>
      <c r="K25" s="166"/>
      <c r="L25" s="169"/>
      <c r="M25" s="170"/>
      <c r="N25" s="170"/>
      <c r="O25" s="171"/>
      <c r="P25" s="169"/>
      <c r="Q25" s="159">
        <v>2</v>
      </c>
      <c r="R25" s="170"/>
      <c r="S25" s="170"/>
      <c r="T25" s="170"/>
      <c r="U25" s="170"/>
      <c r="V25" s="170"/>
      <c r="W25" s="171"/>
      <c r="X25" s="169"/>
      <c r="Y25" s="171"/>
    </row>
    <row r="26" spans="1:25" s="14" customFormat="1" ht="12.75" customHeight="1">
      <c r="A26" s="52">
        <v>17</v>
      </c>
      <c r="B26" s="53" t="s">
        <v>49</v>
      </c>
      <c r="C26" s="172" t="s">
        <v>75</v>
      </c>
      <c r="D26" s="58">
        <v>3</v>
      </c>
      <c r="E26" s="55"/>
      <c r="F26" s="56">
        <f t="shared" si="0"/>
        <v>60</v>
      </c>
      <c r="G26" s="57">
        <v>30</v>
      </c>
      <c r="H26" s="52">
        <v>30</v>
      </c>
      <c r="I26" s="52"/>
      <c r="J26" s="58"/>
      <c r="K26" s="58"/>
      <c r="L26" s="60"/>
      <c r="M26" s="61"/>
      <c r="N26" s="61"/>
      <c r="O26" s="62"/>
      <c r="P26" s="60">
        <v>2</v>
      </c>
      <c r="Q26" s="61">
        <v>2</v>
      </c>
      <c r="R26" s="61"/>
      <c r="S26" s="62"/>
      <c r="T26" s="60"/>
      <c r="U26" s="61"/>
      <c r="V26" s="61"/>
      <c r="W26" s="62"/>
      <c r="X26" s="60"/>
      <c r="Y26" s="62"/>
    </row>
    <row r="27" spans="1:25" s="14" customFormat="1" ht="12.75" customHeight="1">
      <c r="A27" s="58">
        <v>18</v>
      </c>
      <c r="B27" s="53" t="s">
        <v>39</v>
      </c>
      <c r="C27" s="54" t="s">
        <v>114</v>
      </c>
      <c r="D27" s="58">
        <v>4</v>
      </c>
      <c r="E27" s="55">
        <v>3</v>
      </c>
      <c r="F27" s="56">
        <f t="shared" si="0"/>
        <v>75</v>
      </c>
      <c r="G27" s="57">
        <v>30</v>
      </c>
      <c r="H27" s="52">
        <v>30</v>
      </c>
      <c r="I27" s="52"/>
      <c r="J27" s="58"/>
      <c r="K27" s="58">
        <v>15</v>
      </c>
      <c r="L27" s="60"/>
      <c r="M27" s="61"/>
      <c r="N27" s="61"/>
      <c r="O27" s="62"/>
      <c r="P27" s="60">
        <v>2</v>
      </c>
      <c r="Q27" s="61">
        <v>2</v>
      </c>
      <c r="R27" s="61"/>
      <c r="S27" s="62"/>
      <c r="T27" s="60"/>
      <c r="U27" s="61"/>
      <c r="V27" s="61"/>
      <c r="W27" s="62"/>
      <c r="X27" s="60"/>
      <c r="Y27" s="62"/>
    </row>
    <row r="28" spans="1:25" s="14" customFormat="1" ht="12.75" customHeight="1">
      <c r="A28" s="52">
        <v>19</v>
      </c>
      <c r="B28" s="53" t="s">
        <v>34</v>
      </c>
      <c r="C28" s="54" t="s">
        <v>113</v>
      </c>
      <c r="D28" s="58">
        <v>4</v>
      </c>
      <c r="E28" s="55">
        <v>3</v>
      </c>
      <c r="F28" s="56">
        <f t="shared" si="0"/>
        <v>60</v>
      </c>
      <c r="G28" s="57">
        <v>15</v>
      </c>
      <c r="H28" s="52">
        <v>30</v>
      </c>
      <c r="I28" s="52"/>
      <c r="J28" s="58"/>
      <c r="K28" s="58">
        <v>15</v>
      </c>
      <c r="L28" s="60"/>
      <c r="M28" s="61"/>
      <c r="N28" s="61"/>
      <c r="O28" s="62"/>
      <c r="P28" s="60">
        <v>1</v>
      </c>
      <c r="Q28" s="61">
        <v>2</v>
      </c>
      <c r="R28" s="61"/>
      <c r="S28" s="62"/>
      <c r="T28" s="60"/>
      <c r="U28" s="61"/>
      <c r="V28" s="61"/>
      <c r="W28" s="62"/>
      <c r="X28" s="60"/>
      <c r="Y28" s="62"/>
    </row>
    <row r="29" spans="1:25" s="14" customFormat="1" ht="12.75" customHeight="1">
      <c r="A29" s="58">
        <v>20</v>
      </c>
      <c r="B29" s="53" t="s">
        <v>38</v>
      </c>
      <c r="C29" s="172" t="s">
        <v>76</v>
      </c>
      <c r="D29" s="58">
        <v>2</v>
      </c>
      <c r="E29" s="55"/>
      <c r="F29" s="56">
        <f t="shared" si="0"/>
        <v>45</v>
      </c>
      <c r="G29" s="57">
        <v>30</v>
      </c>
      <c r="H29" s="52">
        <v>15</v>
      </c>
      <c r="I29" s="52"/>
      <c r="J29" s="58"/>
      <c r="K29" s="58"/>
      <c r="L29" s="60"/>
      <c r="M29" s="61"/>
      <c r="N29" s="61"/>
      <c r="O29" s="62"/>
      <c r="P29" s="60">
        <v>2</v>
      </c>
      <c r="Q29" s="61">
        <v>1</v>
      </c>
      <c r="R29" s="61"/>
      <c r="S29" s="62"/>
      <c r="T29" s="60"/>
      <c r="U29" s="61"/>
      <c r="V29" s="61"/>
      <c r="W29" s="62"/>
      <c r="X29" s="60"/>
      <c r="Y29" s="62"/>
    </row>
    <row r="30" spans="1:25" s="14" customFormat="1" ht="12.75" customHeight="1">
      <c r="A30" s="52">
        <v>21</v>
      </c>
      <c r="B30" s="53" t="s">
        <v>123</v>
      </c>
      <c r="C30" s="173" t="s">
        <v>82</v>
      </c>
      <c r="D30" s="58">
        <v>5</v>
      </c>
      <c r="E30" s="55">
        <v>3</v>
      </c>
      <c r="F30" s="56">
        <f>SUM(G30:K30)</f>
        <v>60</v>
      </c>
      <c r="G30" s="57">
        <v>30</v>
      </c>
      <c r="H30" s="52">
        <v>30</v>
      </c>
      <c r="I30" s="52"/>
      <c r="J30" s="58"/>
      <c r="K30" s="58"/>
      <c r="L30" s="60"/>
      <c r="M30" s="61"/>
      <c r="N30" s="61"/>
      <c r="O30" s="62"/>
      <c r="P30" s="60">
        <v>2</v>
      </c>
      <c r="Q30" s="61">
        <v>2</v>
      </c>
      <c r="R30" s="61"/>
      <c r="S30" s="62"/>
      <c r="T30" s="70"/>
      <c r="U30" s="153"/>
      <c r="V30" s="61"/>
      <c r="W30" s="62"/>
      <c r="X30" s="60"/>
      <c r="Y30" s="62"/>
    </row>
    <row r="31" spans="1:25" s="14" customFormat="1" ht="12.75" customHeight="1">
      <c r="A31" s="58">
        <v>22</v>
      </c>
      <c r="B31" s="53" t="s">
        <v>36</v>
      </c>
      <c r="C31" s="54" t="s">
        <v>111</v>
      </c>
      <c r="D31" s="58">
        <v>5</v>
      </c>
      <c r="E31" s="55"/>
      <c r="F31" s="56">
        <v>75</v>
      </c>
      <c r="G31" s="57"/>
      <c r="H31" s="52"/>
      <c r="I31" s="52">
        <v>60</v>
      </c>
      <c r="J31" s="58"/>
      <c r="K31" s="58">
        <v>15</v>
      </c>
      <c r="L31" s="60"/>
      <c r="M31" s="61"/>
      <c r="N31" s="61"/>
      <c r="O31" s="62"/>
      <c r="P31" s="60"/>
      <c r="Q31" s="61">
        <v>4</v>
      </c>
      <c r="R31" s="61"/>
      <c r="S31" s="62"/>
      <c r="T31" s="60"/>
      <c r="U31" s="61"/>
      <c r="V31" s="61"/>
      <c r="W31" s="62"/>
      <c r="X31" s="60"/>
      <c r="Y31" s="62"/>
    </row>
    <row r="32" spans="1:25" s="14" customFormat="1" ht="12.75" customHeight="1">
      <c r="A32" s="52">
        <v>23</v>
      </c>
      <c r="B32" s="53" t="s">
        <v>63</v>
      </c>
      <c r="C32" s="54" t="s">
        <v>83</v>
      </c>
      <c r="D32" s="58">
        <v>4</v>
      </c>
      <c r="E32" s="55">
        <v>3</v>
      </c>
      <c r="F32" s="56">
        <f t="shared" si="0"/>
        <v>75</v>
      </c>
      <c r="G32" s="57">
        <v>15</v>
      </c>
      <c r="H32" s="52">
        <v>30</v>
      </c>
      <c r="I32" s="52"/>
      <c r="J32" s="58"/>
      <c r="K32" s="58">
        <v>30</v>
      </c>
      <c r="L32" s="65"/>
      <c r="M32" s="66"/>
      <c r="N32" s="66"/>
      <c r="O32" s="67"/>
      <c r="P32" s="57">
        <v>1</v>
      </c>
      <c r="Q32" s="52">
        <v>2</v>
      </c>
      <c r="R32" s="66"/>
      <c r="S32" s="62"/>
      <c r="T32" s="60"/>
      <c r="U32" s="61"/>
      <c r="V32" s="61"/>
      <c r="W32" s="62"/>
      <c r="X32" s="60"/>
      <c r="Y32" s="62"/>
    </row>
    <row r="33" spans="1:25" s="14" customFormat="1" ht="12.75" customHeight="1">
      <c r="A33" s="188"/>
      <c r="B33" s="183" t="s">
        <v>23</v>
      </c>
      <c r="C33" s="184"/>
      <c r="D33" s="183"/>
      <c r="E33" s="185"/>
      <c r="F33" s="185"/>
      <c r="G33" s="185"/>
      <c r="H33" s="185"/>
      <c r="I33" s="185"/>
      <c r="J33" s="185"/>
      <c r="K33" s="185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7"/>
    </row>
    <row r="34" spans="1:25" s="14" customFormat="1" ht="12.75" customHeight="1">
      <c r="A34" s="58">
        <v>24</v>
      </c>
      <c r="B34" s="53" t="s">
        <v>64</v>
      </c>
      <c r="C34" s="54" t="s">
        <v>84</v>
      </c>
      <c r="D34" s="64">
        <v>5</v>
      </c>
      <c r="E34" s="55">
        <v>4</v>
      </c>
      <c r="F34" s="56">
        <f>SUM(G34:K34)</f>
        <v>60</v>
      </c>
      <c r="G34" s="57">
        <v>15</v>
      </c>
      <c r="H34" s="52">
        <v>30</v>
      </c>
      <c r="I34" s="52"/>
      <c r="J34" s="58"/>
      <c r="K34" s="58">
        <v>15</v>
      </c>
      <c r="L34" s="65"/>
      <c r="M34" s="66"/>
      <c r="N34" s="66"/>
      <c r="O34" s="67"/>
      <c r="P34" s="65"/>
      <c r="Q34" s="66"/>
      <c r="R34" s="52">
        <v>1</v>
      </c>
      <c r="S34" s="55">
        <v>2</v>
      </c>
      <c r="T34" s="57"/>
      <c r="U34" s="52"/>
      <c r="V34" s="61"/>
      <c r="W34" s="62"/>
      <c r="X34" s="174"/>
      <c r="Y34" s="62"/>
    </row>
    <row r="35" spans="1:25" s="14" customFormat="1" ht="12.75" customHeight="1">
      <c r="A35" s="52">
        <v>25</v>
      </c>
      <c r="B35" s="53" t="s">
        <v>35</v>
      </c>
      <c r="C35" s="54" t="s">
        <v>77</v>
      </c>
      <c r="D35" s="58">
        <v>5</v>
      </c>
      <c r="E35" s="55"/>
      <c r="F35" s="56">
        <f>SUM(G35:K35)</f>
        <v>60</v>
      </c>
      <c r="G35" s="57">
        <v>30</v>
      </c>
      <c r="H35" s="52"/>
      <c r="I35" s="52">
        <v>30</v>
      </c>
      <c r="J35" s="58"/>
      <c r="K35" s="58"/>
      <c r="L35" s="60"/>
      <c r="M35" s="61"/>
      <c r="N35" s="61"/>
      <c r="O35" s="62"/>
      <c r="P35" s="57"/>
      <c r="Q35" s="52"/>
      <c r="R35" s="52">
        <v>2</v>
      </c>
      <c r="S35" s="55">
        <v>2</v>
      </c>
      <c r="T35" s="57"/>
      <c r="U35" s="52"/>
      <c r="V35" s="148"/>
      <c r="W35" s="149"/>
      <c r="X35" s="175"/>
      <c r="Y35" s="149"/>
    </row>
    <row r="36" spans="1:25" s="14" customFormat="1" ht="12.75" customHeight="1">
      <c r="A36" s="52">
        <v>26</v>
      </c>
      <c r="B36" s="53" t="s">
        <v>47</v>
      </c>
      <c r="C36" s="54" t="s">
        <v>81</v>
      </c>
      <c r="D36" s="58">
        <v>4</v>
      </c>
      <c r="E36" s="55"/>
      <c r="F36" s="56">
        <f t="shared" si="0"/>
        <v>60</v>
      </c>
      <c r="G36" s="57">
        <v>15</v>
      </c>
      <c r="H36" s="52">
        <v>30</v>
      </c>
      <c r="I36" s="52"/>
      <c r="J36" s="58"/>
      <c r="K36" s="58">
        <v>15</v>
      </c>
      <c r="L36" s="60"/>
      <c r="M36" s="61"/>
      <c r="N36" s="61"/>
      <c r="O36" s="62"/>
      <c r="P36" s="60"/>
      <c r="Q36" s="61"/>
      <c r="R36" s="61">
        <v>1</v>
      </c>
      <c r="S36" s="62">
        <v>2</v>
      </c>
      <c r="T36" s="60"/>
      <c r="U36" s="61"/>
      <c r="V36" s="148"/>
      <c r="W36" s="149"/>
      <c r="X36" s="148"/>
      <c r="Y36" s="149"/>
    </row>
    <row r="37" spans="1:25" s="14" customFormat="1" ht="12.75" customHeight="1">
      <c r="A37" s="52">
        <v>27</v>
      </c>
      <c r="B37" s="53" t="s">
        <v>56</v>
      </c>
      <c r="C37" s="54" t="s">
        <v>85</v>
      </c>
      <c r="D37" s="58">
        <v>3</v>
      </c>
      <c r="E37" s="55"/>
      <c r="F37" s="56">
        <f t="shared" si="0"/>
        <v>45</v>
      </c>
      <c r="G37" s="57">
        <v>30</v>
      </c>
      <c r="H37" s="52"/>
      <c r="I37" s="52">
        <v>15</v>
      </c>
      <c r="J37" s="58"/>
      <c r="K37" s="58"/>
      <c r="L37" s="60"/>
      <c r="M37" s="61"/>
      <c r="N37" s="61"/>
      <c r="O37" s="62"/>
      <c r="P37" s="60"/>
      <c r="Q37" s="176"/>
      <c r="R37" s="61">
        <v>2</v>
      </c>
      <c r="S37" s="61">
        <v>1</v>
      </c>
      <c r="T37" s="60"/>
      <c r="U37" s="61"/>
      <c r="V37" s="61"/>
      <c r="W37" s="62"/>
      <c r="X37" s="60"/>
      <c r="Y37" s="62"/>
    </row>
    <row r="38" spans="1:25" s="14" customFormat="1" ht="12.75" customHeight="1">
      <c r="A38" s="52">
        <v>28</v>
      </c>
      <c r="B38" s="53" t="s">
        <v>14</v>
      </c>
      <c r="C38" s="172" t="s">
        <v>80</v>
      </c>
      <c r="D38" s="58">
        <v>6</v>
      </c>
      <c r="E38" s="55">
        <v>4</v>
      </c>
      <c r="F38" s="56">
        <f t="shared" si="0"/>
        <v>60</v>
      </c>
      <c r="G38" s="57">
        <v>15</v>
      </c>
      <c r="H38" s="52"/>
      <c r="I38" s="52">
        <v>45</v>
      </c>
      <c r="J38" s="58"/>
      <c r="K38" s="58"/>
      <c r="L38" s="57"/>
      <c r="M38" s="52"/>
      <c r="N38" s="52"/>
      <c r="O38" s="55"/>
      <c r="P38" s="57"/>
      <c r="Q38" s="52"/>
      <c r="R38" s="52">
        <v>1</v>
      </c>
      <c r="S38" s="55">
        <v>3</v>
      </c>
      <c r="T38" s="57"/>
      <c r="U38" s="52"/>
      <c r="V38" s="52"/>
      <c r="W38" s="55"/>
      <c r="X38" s="70"/>
      <c r="Y38" s="71"/>
    </row>
    <row r="39" spans="1:25" s="14" customFormat="1" ht="12.75" customHeight="1">
      <c r="A39" s="52">
        <v>29</v>
      </c>
      <c r="B39" s="53" t="s">
        <v>124</v>
      </c>
      <c r="C39" s="54" t="s">
        <v>88</v>
      </c>
      <c r="D39" s="58">
        <v>5</v>
      </c>
      <c r="E39" s="55"/>
      <c r="F39" s="56">
        <f t="shared" si="0"/>
        <v>60</v>
      </c>
      <c r="G39" s="57">
        <v>15</v>
      </c>
      <c r="H39" s="52">
        <v>45</v>
      </c>
      <c r="I39" s="52"/>
      <c r="J39" s="58"/>
      <c r="K39" s="55"/>
      <c r="L39" s="57"/>
      <c r="M39" s="52"/>
      <c r="N39" s="52"/>
      <c r="O39" s="55"/>
      <c r="P39" s="57"/>
      <c r="Q39" s="52"/>
      <c r="R39" s="52">
        <v>1</v>
      </c>
      <c r="S39" s="55">
        <v>3</v>
      </c>
      <c r="T39" s="57"/>
      <c r="U39" s="52"/>
      <c r="V39" s="61"/>
      <c r="W39" s="62"/>
      <c r="X39" s="60"/>
      <c r="Y39" s="62"/>
    </row>
    <row r="40" spans="1:25" s="14" customFormat="1" ht="12.75" customHeight="1">
      <c r="A40" s="188"/>
      <c r="B40" s="183" t="s">
        <v>22</v>
      </c>
      <c r="C40" s="184"/>
      <c r="D40" s="183"/>
      <c r="E40" s="185"/>
      <c r="F40" s="185"/>
      <c r="G40" s="185"/>
      <c r="H40" s="185"/>
      <c r="I40" s="185"/>
      <c r="J40" s="185"/>
      <c r="K40" s="185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7"/>
    </row>
    <row r="41" spans="1:25" s="14" customFormat="1" ht="12.75" customHeight="1">
      <c r="A41" s="52">
        <v>30</v>
      </c>
      <c r="B41" s="53" t="s">
        <v>41</v>
      </c>
      <c r="C41" s="54" t="s">
        <v>86</v>
      </c>
      <c r="D41" s="58">
        <v>7</v>
      </c>
      <c r="E41" s="55">
        <v>5</v>
      </c>
      <c r="F41" s="56">
        <f>SUM(G41:K41)</f>
        <v>75</v>
      </c>
      <c r="G41" s="57">
        <v>30</v>
      </c>
      <c r="H41" s="52">
        <v>30</v>
      </c>
      <c r="I41" s="52"/>
      <c r="J41" s="58"/>
      <c r="K41" s="58">
        <v>15</v>
      </c>
      <c r="L41" s="60"/>
      <c r="M41" s="61"/>
      <c r="N41" s="61"/>
      <c r="O41" s="62"/>
      <c r="P41" s="60"/>
      <c r="Q41" s="61"/>
      <c r="R41" s="61"/>
      <c r="S41" s="62"/>
      <c r="T41" s="60">
        <v>2</v>
      </c>
      <c r="U41" s="61">
        <v>2</v>
      </c>
      <c r="V41" s="61"/>
      <c r="W41" s="62"/>
      <c r="X41" s="60"/>
      <c r="Y41" s="62"/>
    </row>
    <row r="42" spans="1:25" s="14" customFormat="1" ht="12.75" customHeight="1">
      <c r="A42" s="52">
        <v>31</v>
      </c>
      <c r="B42" s="53" t="s">
        <v>42</v>
      </c>
      <c r="C42" s="54" t="s">
        <v>87</v>
      </c>
      <c r="D42" s="58">
        <v>7</v>
      </c>
      <c r="E42" s="55">
        <v>5</v>
      </c>
      <c r="F42" s="56">
        <f>SUM(G42:K42)</f>
        <v>75</v>
      </c>
      <c r="G42" s="57">
        <v>30</v>
      </c>
      <c r="H42" s="52">
        <v>30</v>
      </c>
      <c r="I42" s="52"/>
      <c r="J42" s="58"/>
      <c r="K42" s="58">
        <v>15</v>
      </c>
      <c r="L42" s="60"/>
      <c r="M42" s="61"/>
      <c r="N42" s="61"/>
      <c r="O42" s="62"/>
      <c r="P42" s="60"/>
      <c r="Q42" s="61"/>
      <c r="R42" s="61"/>
      <c r="S42" s="62"/>
      <c r="T42" s="60">
        <v>2</v>
      </c>
      <c r="U42" s="61">
        <v>2</v>
      </c>
      <c r="V42" s="61"/>
      <c r="W42" s="62"/>
      <c r="X42" s="60"/>
      <c r="Y42" s="62"/>
    </row>
    <row r="43" spans="1:25" s="14" customFormat="1" ht="12.75" customHeight="1">
      <c r="A43" s="52">
        <v>32</v>
      </c>
      <c r="B43" s="53" t="s">
        <v>46</v>
      </c>
      <c r="C43" s="54" t="s">
        <v>108</v>
      </c>
      <c r="D43" s="58">
        <v>2</v>
      </c>
      <c r="E43" s="55"/>
      <c r="F43" s="56">
        <f t="shared" si="0"/>
        <v>30</v>
      </c>
      <c r="G43" s="57">
        <v>30</v>
      </c>
      <c r="H43" s="52"/>
      <c r="I43" s="52"/>
      <c r="J43" s="58"/>
      <c r="K43" s="58"/>
      <c r="L43" s="60"/>
      <c r="M43" s="61"/>
      <c r="N43" s="61"/>
      <c r="O43" s="62"/>
      <c r="P43" s="60"/>
      <c r="Q43" s="61"/>
      <c r="R43" s="61"/>
      <c r="S43" s="62"/>
      <c r="T43" s="60">
        <v>2</v>
      </c>
      <c r="U43" s="61"/>
      <c r="V43" s="61"/>
      <c r="W43" s="62"/>
      <c r="X43" s="60"/>
      <c r="Y43" s="62"/>
    </row>
    <row r="44" spans="1:25" s="14" customFormat="1" ht="12.75" customHeight="1">
      <c r="A44" s="52">
        <v>33</v>
      </c>
      <c r="B44" s="63" t="s">
        <v>95</v>
      </c>
      <c r="C44" s="54" t="s">
        <v>70</v>
      </c>
      <c r="D44" s="64">
        <v>2</v>
      </c>
      <c r="E44" s="55"/>
      <c r="F44" s="56">
        <f>SUM(G44:K44)</f>
        <v>30</v>
      </c>
      <c r="G44" s="57">
        <v>15</v>
      </c>
      <c r="H44" s="52">
        <v>15</v>
      </c>
      <c r="I44" s="52"/>
      <c r="J44" s="58"/>
      <c r="K44" s="58"/>
      <c r="L44" s="65"/>
      <c r="M44" s="66"/>
      <c r="N44" s="66"/>
      <c r="O44" s="67"/>
      <c r="P44" s="65"/>
      <c r="Q44" s="66"/>
      <c r="R44" s="52"/>
      <c r="S44" s="55"/>
      <c r="T44" s="60">
        <v>1</v>
      </c>
      <c r="U44" s="61">
        <v>1</v>
      </c>
      <c r="V44" s="61"/>
      <c r="W44" s="62"/>
      <c r="X44" s="60"/>
      <c r="Y44" s="62"/>
    </row>
    <row r="45" spans="1:25" s="14" customFormat="1" ht="12.75" customHeight="1">
      <c r="A45" s="52">
        <v>34</v>
      </c>
      <c r="B45" s="53" t="s">
        <v>55</v>
      </c>
      <c r="C45" s="54" t="s">
        <v>90</v>
      </c>
      <c r="D45" s="68">
        <v>4</v>
      </c>
      <c r="E45" s="55">
        <v>5</v>
      </c>
      <c r="F45" s="56">
        <f t="shared" si="0"/>
        <v>30</v>
      </c>
      <c r="G45" s="57">
        <v>30</v>
      </c>
      <c r="H45" s="52"/>
      <c r="I45" s="52"/>
      <c r="J45" s="58"/>
      <c r="K45" s="58"/>
      <c r="L45" s="65"/>
      <c r="M45" s="66"/>
      <c r="N45" s="66"/>
      <c r="O45" s="67"/>
      <c r="P45" s="65"/>
      <c r="Q45" s="66"/>
      <c r="R45" s="66"/>
      <c r="S45" s="67"/>
      <c r="T45" s="60">
        <v>2</v>
      </c>
      <c r="U45" s="61"/>
      <c r="V45" s="61"/>
      <c r="W45" s="62"/>
      <c r="X45" s="60"/>
      <c r="Y45" s="62"/>
    </row>
    <row r="46" spans="1:25" s="14" customFormat="1" ht="12.75" customHeight="1">
      <c r="A46" s="52">
        <v>35</v>
      </c>
      <c r="B46" s="53" t="s">
        <v>121</v>
      </c>
      <c r="C46" s="54" t="s">
        <v>128</v>
      </c>
      <c r="D46" s="68" t="s">
        <v>118</v>
      </c>
      <c r="E46" s="55"/>
      <c r="F46" s="56">
        <f t="shared" si="0"/>
        <v>120</v>
      </c>
      <c r="G46" s="57">
        <v>60</v>
      </c>
      <c r="H46" s="52">
        <v>60</v>
      </c>
      <c r="I46" s="52"/>
      <c r="J46" s="58"/>
      <c r="K46" s="58"/>
      <c r="L46" s="65"/>
      <c r="M46" s="66"/>
      <c r="N46" s="66"/>
      <c r="O46" s="67"/>
      <c r="P46" s="65"/>
      <c r="Q46" s="66"/>
      <c r="R46" s="66"/>
      <c r="S46" s="67"/>
      <c r="T46" s="60">
        <f>G46/15</f>
        <v>4</v>
      </c>
      <c r="U46" s="61">
        <f>SUM(H46:K46)/15</f>
        <v>4</v>
      </c>
      <c r="V46" s="61"/>
      <c r="W46" s="62"/>
      <c r="X46" s="60"/>
      <c r="Y46" s="62"/>
    </row>
    <row r="47" spans="1:25" s="14" customFormat="1" ht="12.75" customHeight="1">
      <c r="A47" s="189"/>
      <c r="B47" s="183" t="s">
        <v>21</v>
      </c>
      <c r="C47" s="184"/>
      <c r="D47" s="183"/>
      <c r="E47" s="185"/>
      <c r="F47" s="185"/>
      <c r="G47" s="185"/>
      <c r="H47" s="185"/>
      <c r="I47" s="185"/>
      <c r="J47" s="185"/>
      <c r="K47" s="185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7"/>
    </row>
    <row r="48" spans="1:25" s="14" customFormat="1" ht="12.75" customHeight="1">
      <c r="A48" s="52">
        <v>36</v>
      </c>
      <c r="B48" s="69" t="s">
        <v>96</v>
      </c>
      <c r="C48" s="54" t="s">
        <v>71</v>
      </c>
      <c r="D48" s="58">
        <v>2</v>
      </c>
      <c r="E48" s="55"/>
      <c r="F48" s="56">
        <f>SUM(G48:K48)</f>
        <v>30</v>
      </c>
      <c r="G48" s="57">
        <v>15</v>
      </c>
      <c r="H48" s="52">
        <v>15</v>
      </c>
      <c r="I48" s="52"/>
      <c r="J48" s="58"/>
      <c r="K48" s="58"/>
      <c r="L48" s="65"/>
      <c r="M48" s="66"/>
      <c r="N48" s="66"/>
      <c r="O48" s="67"/>
      <c r="P48" s="57"/>
      <c r="Q48" s="52"/>
      <c r="R48" s="52"/>
      <c r="S48" s="55"/>
      <c r="T48" s="57"/>
      <c r="U48" s="52"/>
      <c r="V48" s="52">
        <v>1</v>
      </c>
      <c r="W48" s="55">
        <v>1</v>
      </c>
      <c r="X48" s="70"/>
      <c r="Y48" s="71"/>
    </row>
    <row r="49" spans="1:25" s="14" customFormat="1" ht="12.75" customHeight="1">
      <c r="A49" s="52">
        <v>37</v>
      </c>
      <c r="B49" s="72" t="s">
        <v>43</v>
      </c>
      <c r="C49" s="73" t="s">
        <v>89</v>
      </c>
      <c r="D49" s="74">
        <v>7</v>
      </c>
      <c r="E49" s="55">
        <v>6</v>
      </c>
      <c r="F49" s="56">
        <f>SUM(G49:K49)</f>
        <v>60</v>
      </c>
      <c r="G49" s="57">
        <v>30</v>
      </c>
      <c r="H49" s="52">
        <v>30</v>
      </c>
      <c r="I49" s="52"/>
      <c r="J49" s="58"/>
      <c r="K49" s="55"/>
      <c r="L49" s="57"/>
      <c r="M49" s="52"/>
      <c r="N49" s="52"/>
      <c r="O49" s="55"/>
      <c r="P49" s="57"/>
      <c r="Q49" s="52"/>
      <c r="R49" s="52"/>
      <c r="S49" s="55"/>
      <c r="T49" s="57"/>
      <c r="U49" s="52"/>
      <c r="V49" s="61">
        <v>2</v>
      </c>
      <c r="W49" s="62">
        <v>2</v>
      </c>
      <c r="X49" s="60"/>
      <c r="Y49" s="62"/>
    </row>
    <row r="50" spans="1:25" s="14" customFormat="1" ht="12.75" customHeight="1">
      <c r="A50" s="52">
        <v>38</v>
      </c>
      <c r="B50" s="53" t="s">
        <v>125</v>
      </c>
      <c r="C50" s="54" t="s">
        <v>91</v>
      </c>
      <c r="D50" s="58">
        <v>5</v>
      </c>
      <c r="E50" s="55">
        <v>6</v>
      </c>
      <c r="F50" s="56">
        <f t="shared" si="0"/>
        <v>45</v>
      </c>
      <c r="G50" s="57">
        <v>30</v>
      </c>
      <c r="H50" s="52">
        <v>15</v>
      </c>
      <c r="I50" s="52"/>
      <c r="J50" s="58"/>
      <c r="K50" s="58"/>
      <c r="L50" s="65"/>
      <c r="M50" s="66"/>
      <c r="N50" s="66"/>
      <c r="O50" s="67"/>
      <c r="P50" s="65"/>
      <c r="Q50" s="66"/>
      <c r="R50" s="66"/>
      <c r="S50" s="67"/>
      <c r="T50" s="60"/>
      <c r="U50" s="61"/>
      <c r="V50" s="61">
        <v>2</v>
      </c>
      <c r="W50" s="62">
        <v>1</v>
      </c>
      <c r="X50" s="57"/>
      <c r="Y50" s="55"/>
    </row>
    <row r="51" spans="1:25" s="14" customFormat="1" ht="11.25" customHeight="1">
      <c r="A51" s="52">
        <v>39</v>
      </c>
      <c r="B51" s="75" t="s">
        <v>53</v>
      </c>
      <c r="C51" s="54" t="s">
        <v>79</v>
      </c>
      <c r="D51" s="76">
        <v>7</v>
      </c>
      <c r="E51" s="55">
        <v>6</v>
      </c>
      <c r="F51" s="56">
        <f t="shared" si="0"/>
        <v>60</v>
      </c>
      <c r="G51" s="57">
        <v>30</v>
      </c>
      <c r="H51" s="52">
        <v>30</v>
      </c>
      <c r="I51" s="52"/>
      <c r="J51" s="58"/>
      <c r="K51" s="55"/>
      <c r="L51" s="60"/>
      <c r="M51" s="61"/>
      <c r="N51" s="61"/>
      <c r="O51" s="62"/>
      <c r="P51" s="60"/>
      <c r="Q51" s="61"/>
      <c r="R51" s="61"/>
      <c r="S51" s="62"/>
      <c r="T51" s="60"/>
      <c r="U51" s="61"/>
      <c r="V51" s="61">
        <v>2</v>
      </c>
      <c r="W51" s="62">
        <v>2</v>
      </c>
      <c r="X51" s="60"/>
      <c r="Y51" s="62"/>
    </row>
    <row r="52" spans="1:25" s="14" customFormat="1" ht="12.75" customHeight="1">
      <c r="A52" s="52">
        <v>40</v>
      </c>
      <c r="B52" s="53" t="s">
        <v>45</v>
      </c>
      <c r="C52" s="54" t="s">
        <v>92</v>
      </c>
      <c r="D52" s="58">
        <v>3</v>
      </c>
      <c r="E52" s="55"/>
      <c r="F52" s="56">
        <f t="shared" si="0"/>
        <v>75</v>
      </c>
      <c r="G52" s="57"/>
      <c r="H52" s="52"/>
      <c r="I52" s="52">
        <v>30</v>
      </c>
      <c r="J52" s="58"/>
      <c r="K52" s="55">
        <v>45</v>
      </c>
      <c r="L52" s="57"/>
      <c r="M52" s="52"/>
      <c r="N52" s="52"/>
      <c r="O52" s="55"/>
      <c r="P52" s="57"/>
      <c r="Q52" s="52"/>
      <c r="R52" s="52"/>
      <c r="S52" s="55"/>
      <c r="T52" s="57"/>
      <c r="U52" s="52"/>
      <c r="V52" s="52"/>
      <c r="W52" s="55">
        <v>2</v>
      </c>
      <c r="X52" s="57"/>
      <c r="Y52" s="55"/>
    </row>
    <row r="53" spans="1:25" s="14" customFormat="1" ht="12.75" customHeight="1">
      <c r="A53" s="52">
        <v>41</v>
      </c>
      <c r="B53" s="53" t="s">
        <v>122</v>
      </c>
      <c r="C53" s="54" t="s">
        <v>128</v>
      </c>
      <c r="D53" s="58" t="s">
        <v>66</v>
      </c>
      <c r="E53" s="55"/>
      <c r="F53" s="56">
        <f t="shared" si="0"/>
        <v>60</v>
      </c>
      <c r="G53" s="57">
        <v>30</v>
      </c>
      <c r="H53" s="52">
        <v>30</v>
      </c>
      <c r="I53" s="52"/>
      <c r="J53" s="58"/>
      <c r="K53" s="55"/>
      <c r="L53" s="57"/>
      <c r="M53" s="52"/>
      <c r="N53" s="52"/>
      <c r="O53" s="55"/>
      <c r="P53" s="57"/>
      <c r="Q53" s="52"/>
      <c r="R53" s="52"/>
      <c r="S53" s="55"/>
      <c r="T53" s="57"/>
      <c r="U53" s="52"/>
      <c r="V53" s="52">
        <f>G53/15</f>
        <v>2</v>
      </c>
      <c r="W53" s="55">
        <v>2</v>
      </c>
      <c r="X53" s="57"/>
      <c r="Y53" s="55"/>
    </row>
    <row r="54" spans="1:25" s="14" customFormat="1" ht="12.75" customHeight="1">
      <c r="A54" s="52">
        <v>42</v>
      </c>
      <c r="B54" s="63" t="s">
        <v>30</v>
      </c>
      <c r="C54" s="54" t="s">
        <v>93</v>
      </c>
      <c r="D54" s="64" t="s">
        <v>66</v>
      </c>
      <c r="E54" s="55"/>
      <c r="F54" s="56">
        <f t="shared" si="0"/>
        <v>60</v>
      </c>
      <c r="G54" s="57"/>
      <c r="H54" s="52">
        <v>60</v>
      </c>
      <c r="I54" s="52"/>
      <c r="J54" s="58"/>
      <c r="K54" s="58"/>
      <c r="L54" s="57"/>
      <c r="M54" s="52"/>
      <c r="N54" s="52"/>
      <c r="O54" s="55"/>
      <c r="P54" s="57"/>
      <c r="Q54" s="52"/>
      <c r="R54" s="52"/>
      <c r="S54" s="55"/>
      <c r="T54" s="57"/>
      <c r="U54" s="52"/>
      <c r="V54" s="52"/>
      <c r="W54" s="55">
        <v>2</v>
      </c>
      <c r="X54" s="57"/>
      <c r="Y54" s="55">
        <v>2</v>
      </c>
    </row>
    <row r="55" spans="1:25" s="14" customFormat="1" ht="12.75" customHeight="1">
      <c r="A55" s="188"/>
      <c r="B55" s="183" t="s">
        <v>26</v>
      </c>
      <c r="C55" s="184"/>
      <c r="D55" s="183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  <c r="S55" s="185"/>
      <c r="T55" s="185"/>
      <c r="U55" s="185"/>
      <c r="V55" s="185"/>
      <c r="W55" s="185"/>
      <c r="X55" s="179"/>
      <c r="Y55" s="181"/>
    </row>
    <row r="56" spans="1:25" s="14" customFormat="1" ht="12.75" customHeight="1">
      <c r="A56" s="137">
        <v>44</v>
      </c>
      <c r="B56" s="138" t="s">
        <v>119</v>
      </c>
      <c r="C56" s="139" t="s">
        <v>129</v>
      </c>
      <c r="D56" s="144" t="s">
        <v>120</v>
      </c>
      <c r="E56" s="140"/>
      <c r="F56" s="78">
        <v>180</v>
      </c>
      <c r="G56" s="141">
        <v>90</v>
      </c>
      <c r="H56" s="137">
        <v>90</v>
      </c>
      <c r="I56" s="137"/>
      <c r="J56" s="77"/>
      <c r="K56" s="140"/>
      <c r="L56" s="141"/>
      <c r="M56" s="137"/>
      <c r="N56" s="137"/>
      <c r="O56" s="140"/>
      <c r="P56" s="141"/>
      <c r="Q56" s="137"/>
      <c r="R56" s="137"/>
      <c r="S56" s="140"/>
      <c r="T56" s="141"/>
      <c r="U56" s="137"/>
      <c r="V56" s="137"/>
      <c r="W56" s="140"/>
      <c r="X56" s="141">
        <v>6</v>
      </c>
      <c r="Y56" s="140">
        <v>6</v>
      </c>
    </row>
    <row r="57" spans="1:45" s="59" customFormat="1" ht="12.75" customHeight="1">
      <c r="A57" s="142">
        <v>43</v>
      </c>
      <c r="B57" s="138" t="s">
        <v>44</v>
      </c>
      <c r="C57" s="139" t="s">
        <v>94</v>
      </c>
      <c r="D57" s="77">
        <v>15</v>
      </c>
      <c r="E57" s="140"/>
      <c r="F57" s="78"/>
      <c r="G57" s="141"/>
      <c r="H57" s="137"/>
      <c r="I57" s="137"/>
      <c r="J57" s="137"/>
      <c r="K57" s="77"/>
      <c r="L57" s="141"/>
      <c r="M57" s="137"/>
      <c r="N57" s="137"/>
      <c r="O57" s="140"/>
      <c r="P57" s="141"/>
      <c r="Q57" s="137"/>
      <c r="R57" s="137"/>
      <c r="S57" s="140"/>
      <c r="T57" s="143"/>
      <c r="U57" s="142"/>
      <c r="V57" s="137"/>
      <c r="W57" s="140"/>
      <c r="X57" s="141"/>
      <c r="Y57" s="140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</row>
    <row r="58" spans="1:25" ht="12.75" customHeight="1">
      <c r="A58" s="5"/>
      <c r="B58" s="125" t="s">
        <v>28</v>
      </c>
      <c r="C58" s="27"/>
      <c r="D58" s="101">
        <v>210</v>
      </c>
      <c r="E58" s="96"/>
      <c r="F58" s="130">
        <f aca="true" t="shared" si="1" ref="F58:S58">SUM(F8:F57)</f>
        <v>2625</v>
      </c>
      <c r="G58" s="131">
        <f t="shared" si="1"/>
        <v>1030</v>
      </c>
      <c r="H58" s="94">
        <f t="shared" si="1"/>
        <v>1005</v>
      </c>
      <c r="I58" s="94">
        <f t="shared" si="1"/>
        <v>350</v>
      </c>
      <c r="J58" s="94">
        <f t="shared" si="1"/>
        <v>15</v>
      </c>
      <c r="K58" s="96">
        <f t="shared" si="1"/>
        <v>225</v>
      </c>
      <c r="L58" s="41">
        <f t="shared" si="1"/>
        <v>11</v>
      </c>
      <c r="M58" s="42">
        <f t="shared" si="1"/>
        <v>13</v>
      </c>
      <c r="N58" s="50">
        <f t="shared" si="1"/>
        <v>9.67</v>
      </c>
      <c r="O58" s="51">
        <f t="shared" si="1"/>
        <v>15.33</v>
      </c>
      <c r="P58" s="44">
        <f t="shared" si="1"/>
        <v>10</v>
      </c>
      <c r="Q58" s="42">
        <f t="shared" si="1"/>
        <v>19</v>
      </c>
      <c r="R58" s="42">
        <f t="shared" si="1"/>
        <v>8</v>
      </c>
      <c r="S58" s="43">
        <f t="shared" si="1"/>
        <v>15</v>
      </c>
      <c r="T58" s="44">
        <f aca="true" t="shared" si="2" ref="T58:Y58">SUM(T8:T57)</f>
        <v>13</v>
      </c>
      <c r="U58" s="42">
        <f t="shared" si="2"/>
        <v>9</v>
      </c>
      <c r="V58" s="45">
        <f t="shared" si="2"/>
        <v>9</v>
      </c>
      <c r="W58" s="46">
        <f t="shared" si="2"/>
        <v>12</v>
      </c>
      <c r="X58" s="44">
        <f t="shared" si="2"/>
        <v>8</v>
      </c>
      <c r="Y58" s="43">
        <f t="shared" si="2"/>
        <v>8</v>
      </c>
    </row>
    <row r="59" spans="1:27" ht="12.75" customHeight="1">
      <c r="A59" s="7"/>
      <c r="B59" s="126"/>
      <c r="C59" s="28"/>
      <c r="D59" s="102"/>
      <c r="E59" s="97"/>
      <c r="F59" s="130"/>
      <c r="G59" s="132"/>
      <c r="H59" s="94"/>
      <c r="I59" s="95"/>
      <c r="J59" s="136"/>
      <c r="K59" s="97"/>
      <c r="L59" s="127">
        <f>SUM(L58:M58)</f>
        <v>24</v>
      </c>
      <c r="M59" s="128"/>
      <c r="N59" s="121">
        <f>SUM(N58:O58)</f>
        <v>25</v>
      </c>
      <c r="O59" s="122"/>
      <c r="P59" s="133">
        <f>SUM(P58:Q58)</f>
        <v>29</v>
      </c>
      <c r="Q59" s="128"/>
      <c r="R59" s="121">
        <f>SUM(R58:S58)</f>
        <v>23</v>
      </c>
      <c r="S59" s="122"/>
      <c r="T59" s="133">
        <f>SUM(T58:U58)</f>
        <v>22</v>
      </c>
      <c r="U59" s="128"/>
      <c r="V59" s="121">
        <f>SUM(V58:W58)</f>
        <v>21</v>
      </c>
      <c r="W59" s="122"/>
      <c r="X59" s="133">
        <f>SUM(X58:Y58)</f>
        <v>16</v>
      </c>
      <c r="Y59" s="122"/>
      <c r="AA59" s="17"/>
    </row>
    <row r="60" spans="1:25" ht="12.75" customHeight="1" thickBot="1">
      <c r="A60" s="8"/>
      <c r="B60" s="31" t="s">
        <v>15</v>
      </c>
      <c r="C60" s="32"/>
      <c r="D60" s="33"/>
      <c r="E60" s="9">
        <f>COUNT(E8:E57)</f>
        <v>19</v>
      </c>
      <c r="F60" s="10"/>
      <c r="G60" s="10"/>
      <c r="H60" s="10"/>
      <c r="I60" s="10"/>
      <c r="J60" s="10"/>
      <c r="K60" s="11"/>
      <c r="L60" s="105">
        <f>COUNTIF(E8:E57,1)</f>
        <v>4</v>
      </c>
      <c r="M60" s="106"/>
      <c r="N60" s="103">
        <f>COUNTIF(E8:E57,2)</f>
        <v>3</v>
      </c>
      <c r="O60" s="104"/>
      <c r="P60" s="105">
        <f>COUNTIF(E8:E57,3)</f>
        <v>4</v>
      </c>
      <c r="Q60" s="106"/>
      <c r="R60" s="103">
        <f>COUNTIF(E8:E57,4)</f>
        <v>2</v>
      </c>
      <c r="S60" s="104"/>
      <c r="T60" s="105">
        <f>COUNTIF(E8:E57,5)</f>
        <v>3</v>
      </c>
      <c r="U60" s="106"/>
      <c r="V60" s="103">
        <f>COUNTIF(E8:E57,6)</f>
        <v>3</v>
      </c>
      <c r="W60" s="104"/>
      <c r="X60" s="105">
        <f>COUNTIF(E8:E57,7)</f>
        <v>0</v>
      </c>
      <c r="Y60" s="104"/>
    </row>
    <row r="61" spans="1:3" ht="12.75">
      <c r="A61" s="2"/>
      <c r="B61" s="26" t="s">
        <v>60</v>
      </c>
      <c r="C61" s="26"/>
    </row>
    <row r="65" spans="8:10" ht="12.75">
      <c r="H65" s="22"/>
      <c r="I65" s="22"/>
      <c r="J65" s="22"/>
    </row>
    <row r="66" spans="6:12" ht="12.75">
      <c r="F66" s="20"/>
      <c r="G66" s="15"/>
      <c r="H66" s="20"/>
      <c r="I66" s="23"/>
      <c r="J66" s="20"/>
      <c r="L66" s="47"/>
    </row>
    <row r="67" spans="6:12" ht="12.75">
      <c r="F67" s="20"/>
      <c r="G67" s="20"/>
      <c r="H67" s="21"/>
      <c r="I67" s="23"/>
      <c r="J67" s="20"/>
      <c r="L67" s="47"/>
    </row>
    <row r="68" spans="6:12" ht="12.75">
      <c r="F68" s="16"/>
      <c r="G68" s="34"/>
      <c r="H68" s="21"/>
      <c r="I68" s="24"/>
      <c r="J68" s="20"/>
      <c r="L68" s="47"/>
    </row>
    <row r="69" spans="6:12" ht="12.75">
      <c r="F69" s="16"/>
      <c r="G69" s="34"/>
      <c r="H69" s="21"/>
      <c r="I69" s="24"/>
      <c r="J69" s="20"/>
      <c r="L69" s="47"/>
    </row>
    <row r="70" spans="8:11" ht="12.75">
      <c r="H70" s="25"/>
      <c r="I70" s="24"/>
      <c r="J70" s="22"/>
      <c r="K70" s="35"/>
    </row>
    <row r="71" ht="12.75">
      <c r="I71" s="20"/>
    </row>
  </sheetData>
  <sheetProtection/>
  <mergeCells count="42">
    <mergeCell ref="C3:O3"/>
    <mergeCell ref="X59:Y59"/>
    <mergeCell ref="X60:Y60"/>
    <mergeCell ref="X5:Y5"/>
    <mergeCell ref="T4:W4"/>
    <mergeCell ref="V5:W5"/>
    <mergeCell ref="X4:Y4"/>
    <mergeCell ref="N5:O5"/>
    <mergeCell ref="J58:J59"/>
    <mergeCell ref="L4:O4"/>
    <mergeCell ref="V60:W60"/>
    <mergeCell ref="T60:U60"/>
    <mergeCell ref="V59:W59"/>
    <mergeCell ref="N59:O59"/>
    <mergeCell ref="R60:S60"/>
    <mergeCell ref="P60:Q60"/>
    <mergeCell ref="T59:U59"/>
    <mergeCell ref="P4:S4"/>
    <mergeCell ref="R59:S59"/>
    <mergeCell ref="R5:S5"/>
    <mergeCell ref="B58:B59"/>
    <mergeCell ref="L59:M59"/>
    <mergeCell ref="F4:K4"/>
    <mergeCell ref="F58:F59"/>
    <mergeCell ref="G58:G59"/>
    <mergeCell ref="H58:H59"/>
    <mergeCell ref="P59:Q59"/>
    <mergeCell ref="P5:Q5"/>
    <mergeCell ref="T5:U5"/>
    <mergeCell ref="J5:J6"/>
    <mergeCell ref="K5:K6"/>
    <mergeCell ref="L5:M5"/>
    <mergeCell ref="F5:F6"/>
    <mergeCell ref="G5:G6"/>
    <mergeCell ref="I58:I59"/>
    <mergeCell ref="K58:K59"/>
    <mergeCell ref="I5:I6"/>
    <mergeCell ref="H5:H6"/>
    <mergeCell ref="D58:D59"/>
    <mergeCell ref="N60:O60"/>
    <mergeCell ref="L60:M60"/>
    <mergeCell ref="E58:E59"/>
  </mergeCells>
  <conditionalFormatting sqref="K70">
    <cfRule type="cellIs" priority="9" dxfId="2" operator="greaterThan" stopIfTrue="1">
      <formula>0</formula>
    </cfRule>
    <cfRule type="iconSet" priority="7" dxfId="3">
      <iconSet iconSet="4TrafficLights">
        <cfvo type="percent" val="0"/>
        <cfvo type="percent" val="25"/>
        <cfvo type="percent" val="50"/>
        <cfvo type="percent" val="75"/>
      </iconSet>
    </cfRule>
    <cfRule type="iconSet" priority="8" dxfId="3">
      <iconSet iconSet="3Symbols2">
        <cfvo type="percent" val="0"/>
        <cfvo type="percent" val="33"/>
        <cfvo type="percent" val="67"/>
      </iconSet>
    </cfRule>
  </conditionalFormatting>
  <conditionalFormatting sqref="I71">
    <cfRule type="cellIs" priority="5" dxfId="1" operator="equal" stopIfTrue="1">
      <formula>$F$58</formula>
    </cfRule>
  </conditionalFormatting>
  <conditionalFormatting sqref="I68:I70">
    <cfRule type="cellIs" priority="1" dxfId="0" operator="equal" stopIfTrue="1">
      <formula>$F$58</formula>
    </cfRule>
  </conditionalFormatting>
  <printOptions horizontalCentered="1" verticalCentered="1"/>
  <pageMargins left="0.5905511811023623" right="0.5905511811023623" top="0.31496062992125984" bottom="0.31496062992125984" header="0.11811023622047245" footer="0.11811023622047245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WOŚiR UWM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studiów inżynierskich</dc:title>
  <dc:subject/>
  <dc:creator>Grzegorz Wiśniewski</dc:creator>
  <cp:keywords/>
  <dc:description/>
  <cp:lastModifiedBy>kalinowska</cp:lastModifiedBy>
  <cp:lastPrinted>2012-05-22T08:42:36Z</cp:lastPrinted>
  <dcterms:created xsi:type="dcterms:W3CDTF">2003-03-09T21:30:12Z</dcterms:created>
  <dcterms:modified xsi:type="dcterms:W3CDTF">2012-05-22T08:43:16Z</dcterms:modified>
  <cp:category/>
  <cp:version/>
  <cp:contentType/>
  <cp:contentStatus/>
</cp:coreProperties>
</file>